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9095" windowHeight="7050" activeTab="1"/>
  </bookViews>
  <sheets>
    <sheet name="CY 2010-COR" sheetId="3" r:id="rId1"/>
    <sheet name="CY 2010-TLP" sheetId="4" r:id="rId2"/>
  </sheets>
  <calcPr calcId="144525"/>
</workbook>
</file>

<file path=xl/calcChain.xml><?xml version="1.0" encoding="utf-8"?>
<calcChain xmlns="http://schemas.openxmlformats.org/spreadsheetml/2006/main">
  <c r="W26" i="3" l="1"/>
  <c r="W28" i="3" s="1"/>
  <c r="W27" i="3"/>
  <c r="C17" i="3"/>
  <c r="T17" i="3" s="1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C23" i="3"/>
  <c r="E23" i="3" s="1"/>
  <c r="T19" i="3"/>
  <c r="B17" i="3"/>
  <c r="S17" i="3" s="1"/>
  <c r="B18" i="3"/>
  <c r="C15" i="3"/>
  <c r="T15" i="3" s="1"/>
  <c r="B15" i="3"/>
  <c r="S15" i="3" s="1"/>
  <c r="B23" i="4"/>
  <c r="B24" i="4" s="1"/>
  <c r="L28" i="4"/>
  <c r="W27" i="4"/>
  <c r="U27" i="4"/>
  <c r="T27" i="4"/>
  <c r="S27" i="4"/>
  <c r="V27" i="4" s="1"/>
  <c r="X27" i="4" s="1"/>
  <c r="E27" i="4"/>
  <c r="W26" i="4"/>
  <c r="W28" i="4" s="1"/>
  <c r="U26" i="4"/>
  <c r="T26" i="4"/>
  <c r="B26" i="4"/>
  <c r="E26" i="4" s="1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C24" i="4"/>
  <c r="U23" i="4"/>
  <c r="T23" i="4"/>
  <c r="R22" i="4"/>
  <c r="R28" i="4" s="1"/>
  <c r="Q22" i="4"/>
  <c r="Q28" i="4" s="1"/>
  <c r="P22" i="4"/>
  <c r="P28" i="4" s="1"/>
  <c r="O22" i="4"/>
  <c r="O28" i="4" s="1"/>
  <c r="N22" i="4"/>
  <c r="N28" i="4" s="1"/>
  <c r="M22" i="4"/>
  <c r="M28" i="4" s="1"/>
  <c r="L22" i="4"/>
  <c r="K22" i="4"/>
  <c r="K28" i="4" s="1"/>
  <c r="J22" i="4"/>
  <c r="J28" i="4" s="1"/>
  <c r="I22" i="4"/>
  <c r="I28" i="4" s="1"/>
  <c r="H22" i="4"/>
  <c r="H28" i="4" s="1"/>
  <c r="G22" i="4"/>
  <c r="G28" i="4" s="1"/>
  <c r="F22" i="4"/>
  <c r="F28" i="4" s="1"/>
  <c r="U21" i="4"/>
  <c r="D21" i="4"/>
  <c r="C21" i="4"/>
  <c r="T21" i="4" s="1"/>
  <c r="B21" i="4"/>
  <c r="S21" i="4" s="1"/>
  <c r="U20" i="4"/>
  <c r="D20" i="4"/>
  <c r="E20" i="4" s="1"/>
  <c r="C20" i="4"/>
  <c r="T20" i="4" s="1"/>
  <c r="B20" i="4"/>
  <c r="S20" i="4" s="1"/>
  <c r="U19" i="4"/>
  <c r="V19" i="4" s="1"/>
  <c r="T19" i="4"/>
  <c r="S19" i="4"/>
  <c r="D19" i="4"/>
  <c r="D22" i="4" s="1"/>
  <c r="D28" i="4" s="1"/>
  <c r="D18" i="4"/>
  <c r="C18" i="4"/>
  <c r="T18" i="4" s="1"/>
  <c r="B18" i="4"/>
  <c r="B22" i="4" s="1"/>
  <c r="U17" i="4"/>
  <c r="U22" i="4" s="1"/>
  <c r="U28" i="4" s="1"/>
  <c r="T17" i="4"/>
  <c r="S17" i="4"/>
  <c r="E17" i="4"/>
  <c r="T15" i="4"/>
  <c r="T24" i="4" s="1"/>
  <c r="S15" i="4"/>
  <c r="D15" i="4"/>
  <c r="D24" i="4" s="1"/>
  <c r="U14" i="4"/>
  <c r="V14" i="4" s="1"/>
  <c r="T14" i="4"/>
  <c r="S14" i="4"/>
  <c r="E14" i="4"/>
  <c r="U27" i="3"/>
  <c r="T27" i="3"/>
  <c r="S27" i="3"/>
  <c r="E27" i="3"/>
  <c r="U26" i="3"/>
  <c r="T26" i="3"/>
  <c r="B26" i="3"/>
  <c r="E26" i="3" s="1"/>
  <c r="U23" i="3"/>
  <c r="S23" i="3"/>
  <c r="R22" i="3"/>
  <c r="R28" i="3" s="1"/>
  <c r="Q22" i="3"/>
  <c r="Q28" i="3" s="1"/>
  <c r="P22" i="3"/>
  <c r="P28" i="3" s="1"/>
  <c r="O22" i="3"/>
  <c r="O28" i="3" s="1"/>
  <c r="N22" i="3"/>
  <c r="N28" i="3" s="1"/>
  <c r="M22" i="3"/>
  <c r="M28" i="3" s="1"/>
  <c r="L22" i="3"/>
  <c r="L28" i="3" s="1"/>
  <c r="K22" i="3"/>
  <c r="K28" i="3" s="1"/>
  <c r="J22" i="3"/>
  <c r="J28" i="3" s="1"/>
  <c r="I22" i="3"/>
  <c r="I28" i="3" s="1"/>
  <c r="H22" i="3"/>
  <c r="H28" i="3" s="1"/>
  <c r="G22" i="3"/>
  <c r="G28" i="3" s="1"/>
  <c r="F22" i="3"/>
  <c r="F28" i="3" s="1"/>
  <c r="U21" i="3"/>
  <c r="D21" i="3"/>
  <c r="C21" i="3"/>
  <c r="T21" i="3" s="1"/>
  <c r="B21" i="3"/>
  <c r="S21" i="3" s="1"/>
  <c r="U20" i="3"/>
  <c r="D20" i="3"/>
  <c r="C20" i="3"/>
  <c r="T20" i="3" s="1"/>
  <c r="B20" i="3"/>
  <c r="S20" i="3" s="1"/>
  <c r="U19" i="3"/>
  <c r="D19" i="3"/>
  <c r="D18" i="3"/>
  <c r="C18" i="3"/>
  <c r="T18" i="3" s="1"/>
  <c r="U17" i="3"/>
  <c r="D15" i="3"/>
  <c r="D24" i="3" s="1"/>
  <c r="U14" i="3"/>
  <c r="T14" i="3"/>
  <c r="S14" i="3"/>
  <c r="E14" i="3"/>
  <c r="E19" i="4" l="1"/>
  <c r="B24" i="3"/>
  <c r="V20" i="4"/>
  <c r="E21" i="4"/>
  <c r="S23" i="4"/>
  <c r="V23" i="4" s="1"/>
  <c r="S24" i="3"/>
  <c r="C24" i="3"/>
  <c r="D22" i="3"/>
  <c r="D28" i="3" s="1"/>
  <c r="U22" i="3"/>
  <c r="U28" i="3" s="1"/>
  <c r="E19" i="3"/>
  <c r="S19" i="3"/>
  <c r="V19" i="3" s="1"/>
  <c r="E18" i="3"/>
  <c r="V20" i="3"/>
  <c r="V21" i="3"/>
  <c r="V14" i="3"/>
  <c r="B22" i="3"/>
  <c r="S26" i="3"/>
  <c r="V26" i="3" s="1"/>
  <c r="X26" i="3" s="1"/>
  <c r="X28" i="3" s="1"/>
  <c r="V27" i="3"/>
  <c r="X27" i="3" s="1"/>
  <c r="S24" i="4"/>
  <c r="V24" i="4" s="1"/>
  <c r="E23" i="4"/>
  <c r="T23" i="3"/>
  <c r="V23" i="3" s="1"/>
  <c r="T22" i="3"/>
  <c r="T28" i="3" s="1"/>
  <c r="V15" i="4"/>
  <c r="V21" i="4"/>
  <c r="B28" i="4"/>
  <c r="E22" i="4"/>
  <c r="E28" i="4" s="1"/>
  <c r="T22" i="4"/>
  <c r="T28" i="4" s="1"/>
  <c r="E24" i="4"/>
  <c r="S18" i="4"/>
  <c r="V18" i="4" s="1"/>
  <c r="V17" i="4"/>
  <c r="V22" i="4" s="1"/>
  <c r="E15" i="4"/>
  <c r="C22" i="4"/>
  <c r="S22" i="4"/>
  <c r="S26" i="4"/>
  <c r="V26" i="4" s="1"/>
  <c r="X26" i="4" s="1"/>
  <c r="X28" i="4" s="1"/>
  <c r="E18" i="4"/>
  <c r="U15" i="4"/>
  <c r="U24" i="4" s="1"/>
  <c r="E15" i="3"/>
  <c r="S18" i="3"/>
  <c r="V18" i="3" s="1"/>
  <c r="E20" i="3"/>
  <c r="E21" i="3"/>
  <c r="U15" i="3"/>
  <c r="U24" i="3" s="1"/>
  <c r="E17" i="3"/>
  <c r="V17" i="3"/>
  <c r="C22" i="3"/>
  <c r="E24" i="3" l="1"/>
  <c r="T24" i="3"/>
  <c r="B28" i="3"/>
  <c r="E22" i="3"/>
  <c r="E28" i="3" s="1"/>
  <c r="V15" i="3"/>
  <c r="V24" i="3" s="1"/>
  <c r="V22" i="3"/>
  <c r="V28" i="3" s="1"/>
  <c r="V28" i="4"/>
  <c r="S28" i="4"/>
  <c r="S22" i="3"/>
  <c r="S28" i="3" s="1"/>
</calcChain>
</file>

<file path=xl/sharedStrings.xml><?xml version="1.0" encoding="utf-8"?>
<sst xmlns="http://schemas.openxmlformats.org/spreadsheetml/2006/main" count="122" uniqueCount="50">
  <si>
    <t>Department/Agency :</t>
  </si>
  <si>
    <t>BENGUET STATE UNIVERSITY</t>
  </si>
  <si>
    <t>Agency Code          :</t>
  </si>
  <si>
    <t>048</t>
  </si>
  <si>
    <t>Fund                       :</t>
  </si>
  <si>
    <t>Current Year Budget</t>
  </si>
  <si>
    <t>Prior Year's Budget</t>
  </si>
  <si>
    <t>Prior Year's Obligation</t>
  </si>
  <si>
    <t>Trust liabilities</t>
  </si>
  <si>
    <t>TOTAL</t>
  </si>
  <si>
    <t>Particulars</t>
  </si>
  <si>
    <t>PS</t>
  </si>
  <si>
    <t>MOOE</t>
  </si>
  <si>
    <t>CO</t>
  </si>
  <si>
    <t>Total</t>
  </si>
  <si>
    <t>Others</t>
  </si>
  <si>
    <t>REMARKS</t>
  </si>
  <si>
    <t>( 1 )</t>
  </si>
  <si>
    <t>( 2 )</t>
  </si>
  <si>
    <t>( 3 )</t>
  </si>
  <si>
    <t>( 4)</t>
  </si>
  <si>
    <t>( 5 )</t>
  </si>
  <si>
    <t>( 6 )</t>
  </si>
  <si>
    <t>( 7 )</t>
  </si>
  <si>
    <t>( 8 )</t>
  </si>
  <si>
    <t>Notice of Cash Allocation</t>
  </si>
  <si>
    <t>MDS Checks Issued</t>
  </si>
  <si>
    <t>Advice to Debit Account</t>
  </si>
  <si>
    <t>Tax Remittance Advices Issued</t>
  </si>
  <si>
    <t>Cash Disbursement Ceiling</t>
  </si>
  <si>
    <t>Non-Cash Availment Authority</t>
  </si>
  <si>
    <t>Total ( MDS +ADA+ CDC+ TRAs)</t>
  </si>
  <si>
    <t>Certifed Correct:</t>
  </si>
  <si>
    <t>Approved by:</t>
  </si>
  <si>
    <t>Head of Agency/Authorized Representative</t>
  </si>
  <si>
    <t>/jean</t>
  </si>
  <si>
    <t>Reversion of NCA during the year including stale checks</t>
  </si>
  <si>
    <t xml:space="preserve"> IMELDA B. GALINATO</t>
  </si>
  <si>
    <t>BEN D. LADILAD</t>
  </si>
  <si>
    <t xml:space="preserve">                 Chief Accountant/Head of Accounting Unit</t>
  </si>
  <si>
    <t>General Fund-101( Current Operating Requirement and Scholarship Program)</t>
  </si>
  <si>
    <t>General Fund-101( Special Fund/Terminal Leave Pay)</t>
  </si>
  <si>
    <t>Head of Agency</t>
  </si>
  <si>
    <t xml:space="preserve">   Covering the period January 01, 2010 to December 31, 2010</t>
  </si>
  <si>
    <t>Beg. Balance, Jan. 01, 2010</t>
  </si>
  <si>
    <t>Balance of Cash, Dec. 31, 2010</t>
  </si>
  <si>
    <t>Reversion of NCA during the year including stale and cancelled checks</t>
  </si>
  <si>
    <t>Agency Code           :</t>
  </si>
  <si>
    <t>Fund                        :</t>
  </si>
  <si>
    <t>REPORT OF DISBURSEMENTS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</si>
</sst>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i/>
      <sz val="9"/>
      <color rgb="FF000000"/>
      <name val="Arial"/>
      <family val="2"/>
    </font>
    <font>
      <sz val="5"/>
      <color rgb="FF000000"/>
      <name val="Arial Narrow"/>
      <family val="2"/>
    </font>
    <font>
      <b/>
      <u val="singleAccounting"/>
      <sz val="7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000000"/>
      <name val="Times New Roman"/>
      <family val="1"/>
    </font>
    <font>
      <b/>
      <sz val="10"/>
      <color theme="1"/>
      <name val="Footlight MT Light"/>
      <family val="1"/>
    </font>
    <font>
      <b/>
      <sz val="10"/>
      <color rgb="FF000000"/>
      <name val="Arial Black"/>
      <family val="2"/>
    </font>
    <font>
      <sz val="10"/>
      <color rgb="FF000000"/>
      <name val="Arial"/>
      <family val="2"/>
    </font>
    <font>
      <sz val="6"/>
      <color rgb="FF000000"/>
      <name val="Calibri"/>
      <family val="2"/>
      <scheme val="minor"/>
    </font>
    <font>
      <b/>
      <sz val="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5">
    <xf numFmtId="0" fontId="0" fillId="0" borderId="0" xfId="0"/>
    <xf numFmtId="0" fontId="3" fillId="0" borderId="0" xfId="1" applyFont="1" applyFill="1"/>
    <xf numFmtId="0" fontId="4" fillId="0" borderId="0" xfId="0" applyFont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0" xfId="1" quotePrefix="1" applyFont="1" applyFill="1"/>
    <xf numFmtId="0" fontId="6" fillId="0" borderId="1" xfId="1" applyFont="1" applyFill="1" applyBorder="1"/>
    <xf numFmtId="0" fontId="6" fillId="0" borderId="14" xfId="1" applyFont="1" applyFill="1" applyBorder="1"/>
    <xf numFmtId="0" fontId="6" fillId="0" borderId="5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6" fillId="0" borderId="7" xfId="1" quotePrefix="1" applyFont="1" applyFill="1" applyBorder="1" applyAlignment="1">
      <alignment horizontal="center" wrapText="1"/>
    </xf>
    <xf numFmtId="0" fontId="6" fillId="0" borderId="0" xfId="1" quotePrefix="1" applyFont="1" applyFill="1" applyBorder="1" applyAlignment="1">
      <alignment horizontal="center"/>
    </xf>
    <xf numFmtId="0" fontId="6" fillId="0" borderId="0" xfId="1" quotePrefix="1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horizontal="center" wrapText="1"/>
    </xf>
    <xf numFmtId="43" fontId="6" fillId="0" borderId="0" xfId="2" applyFont="1" applyFill="1" applyAlignment="1">
      <alignment vertical="center"/>
    </xf>
    <xf numFmtId="43" fontId="6" fillId="0" borderId="0" xfId="2" applyFont="1" applyFill="1" applyAlignment="1">
      <alignment horizontal="center" vertical="center"/>
    </xf>
    <xf numFmtId="43" fontId="8" fillId="0" borderId="0" xfId="2" applyFont="1" applyFill="1" applyAlignment="1">
      <alignment vertical="center"/>
    </xf>
    <xf numFmtId="0" fontId="4" fillId="0" borderId="0" xfId="0" applyFont="1" applyAlignment="1">
      <alignment vertical="center"/>
    </xf>
    <xf numFmtId="43" fontId="6" fillId="0" borderId="8" xfId="2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1" applyFont="1" applyFill="1"/>
    <xf numFmtId="43" fontId="9" fillId="0" borderId="0" xfId="2" applyFont="1" applyFill="1"/>
    <xf numFmtId="43" fontId="8" fillId="0" borderId="0" xfId="2" applyFont="1" applyFill="1"/>
    <xf numFmtId="43" fontId="9" fillId="0" borderId="0" xfId="2" applyFont="1" applyFill="1" applyAlignment="1">
      <alignment horizontal="center"/>
    </xf>
    <xf numFmtId="0" fontId="10" fillId="0" borderId="0" xfId="1" applyFont="1" applyFill="1"/>
    <xf numFmtId="43" fontId="10" fillId="0" borderId="0" xfId="2" applyFont="1" applyFill="1"/>
    <xf numFmtId="43" fontId="10" fillId="0" borderId="0" xfId="2" applyFont="1" applyFill="1" applyAlignment="1">
      <alignment horizontal="center"/>
    </xf>
    <xf numFmtId="43" fontId="6" fillId="0" borderId="0" xfId="2" applyFont="1" applyFill="1"/>
    <xf numFmtId="0" fontId="10" fillId="0" borderId="0" xfId="0" applyFont="1"/>
    <xf numFmtId="0" fontId="10" fillId="0" borderId="0" xfId="1" applyFont="1"/>
    <xf numFmtId="43" fontId="6" fillId="0" borderId="8" xfId="2" applyFont="1" applyFill="1" applyBorder="1"/>
    <xf numFmtId="0" fontId="10" fillId="2" borderId="0" xfId="1" applyFont="1" applyFill="1"/>
    <xf numFmtId="43" fontId="10" fillId="2" borderId="0" xfId="2" applyFont="1" applyFill="1"/>
    <xf numFmtId="0" fontId="10" fillId="2" borderId="0" xfId="0" applyFont="1" applyFill="1"/>
    <xf numFmtId="43" fontId="6" fillId="0" borderId="0" xfId="2" applyFont="1" applyFill="1" applyBorder="1"/>
    <xf numFmtId="0" fontId="8" fillId="0" borderId="0" xfId="1" applyFont="1" applyFill="1"/>
    <xf numFmtId="43" fontId="8" fillId="0" borderId="0" xfId="2" applyFont="1" applyFill="1" applyAlignment="1">
      <alignment horizontal="center"/>
    </xf>
    <xf numFmtId="0" fontId="12" fillId="0" borderId="0" xfId="1" applyFont="1" applyFill="1"/>
    <xf numFmtId="43" fontId="4" fillId="0" borderId="0" xfId="0" applyNumberFormat="1" applyFont="1"/>
    <xf numFmtId="4" fontId="13" fillId="0" borderId="0" xfId="0" applyNumberFormat="1" applyFont="1"/>
    <xf numFmtId="4" fontId="4" fillId="0" borderId="0" xfId="0" applyNumberFormat="1" applyFont="1"/>
    <xf numFmtId="0" fontId="13" fillId="0" borderId="0" xfId="0" applyFont="1" applyAlignment="1">
      <alignment horizontal="right"/>
    </xf>
    <xf numFmtId="43" fontId="8" fillId="0" borderId="0" xfId="2" applyFont="1" applyFill="1" applyBorder="1"/>
    <xf numFmtId="43" fontId="8" fillId="0" borderId="0" xfId="2" applyFont="1" applyFill="1" applyBorder="1" applyAlignment="1">
      <alignment horizont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quotePrefix="1" applyFont="1" applyFill="1" applyBorder="1"/>
    <xf numFmtId="0" fontId="6" fillId="0" borderId="0" xfId="1" applyFont="1" applyFill="1" applyBorder="1" applyAlignment="1">
      <alignment horizontal="center"/>
    </xf>
    <xf numFmtId="43" fontId="6" fillId="0" borderId="0" xfId="2" applyFont="1" applyFill="1" applyBorder="1" applyAlignment="1">
      <alignment horizontal="center"/>
    </xf>
    <xf numFmtId="43" fontId="6" fillId="0" borderId="0" xfId="1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1" applyFont="1" applyFill="1"/>
    <xf numFmtId="0" fontId="16" fillId="0" borderId="0" xfId="1" applyFont="1"/>
    <xf numFmtId="0" fontId="16" fillId="0" borderId="0" xfId="1" applyFont="1" applyAlignment="1">
      <alignment horizontal="center"/>
    </xf>
    <xf numFmtId="43" fontId="6" fillId="0" borderId="0" xfId="2" applyFont="1" applyFill="1" applyBorder="1" applyAlignment="1">
      <alignment vertical="center"/>
    </xf>
    <xf numFmtId="43" fontId="6" fillId="0" borderId="0" xfId="3" applyFont="1" applyFill="1" applyBorder="1" applyAlignment="1">
      <alignment vertical="center"/>
    </xf>
    <xf numFmtId="4" fontId="16" fillId="0" borderId="0" xfId="1" applyNumberFormat="1" applyFont="1"/>
    <xf numFmtId="43" fontId="16" fillId="0" borderId="0" xfId="1" applyNumberFormat="1" applyFont="1"/>
    <xf numFmtId="43" fontId="16" fillId="0" borderId="0" xfId="3" applyFont="1"/>
    <xf numFmtId="0" fontId="6" fillId="0" borderId="0" xfId="1" applyFont="1" applyFill="1" applyBorder="1" applyAlignment="1">
      <alignment horizontal="center" wrapText="1"/>
    </xf>
    <xf numFmtId="0" fontId="6" fillId="0" borderId="0" xfId="1" quotePrefix="1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43" fontId="7" fillId="0" borderId="8" xfId="2" applyFont="1" applyFill="1" applyBorder="1" applyAlignment="1">
      <alignment vertical="center"/>
    </xf>
    <xf numFmtId="43" fontId="6" fillId="0" borderId="0" xfId="2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/>
    </xf>
    <xf numFmtId="0" fontId="6" fillId="0" borderId="21" xfId="1" applyFont="1" applyFill="1" applyBorder="1" applyAlignment="1">
      <alignment wrapText="1"/>
    </xf>
    <xf numFmtId="0" fontId="7" fillId="0" borderId="2" xfId="1" applyFont="1" applyFill="1" applyBorder="1" applyAlignment="1">
      <alignment horizontal="left" vertical="center"/>
    </xf>
    <xf numFmtId="43" fontId="6" fillId="0" borderId="21" xfId="2" applyFont="1" applyFill="1" applyBorder="1" applyAlignment="1">
      <alignment vertical="center"/>
    </xf>
    <xf numFmtId="43" fontId="7" fillId="0" borderId="2" xfId="1" applyNumberFormat="1" applyFont="1" applyFill="1" applyBorder="1" applyAlignment="1">
      <alignment horizontal="left" vertical="center"/>
    </xf>
    <xf numFmtId="43" fontId="6" fillId="0" borderId="22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/>
    </xf>
    <xf numFmtId="43" fontId="6" fillId="0" borderId="23" xfId="2" applyFont="1" applyFill="1" applyBorder="1" applyAlignment="1">
      <alignment vertical="center"/>
    </xf>
    <xf numFmtId="43" fontId="6" fillId="0" borderId="24" xfId="2" applyFont="1" applyFill="1" applyBorder="1" applyAlignment="1">
      <alignment vertical="center"/>
    </xf>
    <xf numFmtId="0" fontId="6" fillId="0" borderId="10" xfId="1" quotePrefix="1" applyFont="1" applyFill="1" applyBorder="1" applyAlignment="1">
      <alignment horizontal="center"/>
    </xf>
    <xf numFmtId="0" fontId="6" fillId="0" borderId="2" xfId="1" quotePrefix="1" applyFont="1" applyFill="1" applyBorder="1" applyAlignment="1">
      <alignment horizontal="center" wrapText="1"/>
    </xf>
    <xf numFmtId="43" fontId="6" fillId="0" borderId="2" xfId="2" applyFont="1" applyFill="1" applyBorder="1" applyAlignment="1">
      <alignment vertical="center"/>
    </xf>
    <xf numFmtId="43" fontId="6" fillId="0" borderId="25" xfId="2" applyFont="1" applyFill="1" applyBorder="1" applyAlignment="1">
      <alignment vertical="center"/>
    </xf>
    <xf numFmtId="43" fontId="6" fillId="0" borderId="26" xfId="2" applyFont="1" applyFill="1" applyBorder="1" applyAlignment="1">
      <alignment vertical="center"/>
    </xf>
    <xf numFmtId="43" fontId="6" fillId="0" borderId="24" xfId="3" applyFont="1" applyFill="1" applyBorder="1" applyAlignment="1">
      <alignment vertical="center"/>
    </xf>
    <xf numFmtId="0" fontId="6" fillId="0" borderId="7" xfId="1" quotePrefix="1" applyFont="1" applyFill="1" applyBorder="1" applyAlignment="1">
      <alignment horizontal="center"/>
    </xf>
    <xf numFmtId="0" fontId="6" fillId="0" borderId="5" xfId="1" quotePrefix="1" applyFont="1" applyFill="1" applyBorder="1" applyAlignment="1">
      <alignment horizontal="center"/>
    </xf>
    <xf numFmtId="43" fontId="6" fillId="0" borderId="5" xfId="2" applyFont="1" applyFill="1" applyBorder="1" applyAlignment="1">
      <alignment vertical="center"/>
    </xf>
    <xf numFmtId="43" fontId="6" fillId="0" borderId="27" xfId="2" applyFont="1" applyFill="1" applyBorder="1" applyAlignment="1">
      <alignment vertical="center"/>
    </xf>
    <xf numFmtId="43" fontId="6" fillId="0" borderId="28" xfId="2" applyFont="1" applyFill="1" applyBorder="1" applyAlignment="1">
      <alignment vertical="center"/>
    </xf>
    <xf numFmtId="0" fontId="6" fillId="0" borderId="5" xfId="1" quotePrefix="1" applyFont="1" applyFill="1" applyBorder="1" applyAlignment="1">
      <alignment horizontal="center" wrapText="1"/>
    </xf>
    <xf numFmtId="43" fontId="6" fillId="0" borderId="5" xfId="2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43" fontId="6" fillId="0" borderId="7" xfId="2" applyFont="1" applyFill="1" applyBorder="1" applyAlignment="1">
      <alignment horizontal="center" vertical="center"/>
    </xf>
    <xf numFmtId="43" fontId="7" fillId="0" borderId="0" xfId="2" applyFont="1" applyFill="1" applyBorder="1" applyAlignment="1">
      <alignment vertical="center"/>
    </xf>
    <xf numFmtId="43" fontId="7" fillId="0" borderId="2" xfId="1" applyNumberFormat="1" applyFont="1" applyFill="1" applyBorder="1" applyAlignment="1">
      <alignment vertical="center"/>
    </xf>
    <xf numFmtId="2" fontId="7" fillId="0" borderId="23" xfId="3" applyNumberFormat="1" applyFont="1" applyFill="1" applyBorder="1" applyAlignment="1">
      <alignment vertical="center"/>
    </xf>
    <xf numFmtId="43" fontId="7" fillId="0" borderId="2" xfId="2" applyFont="1" applyFill="1" applyBorder="1" applyAlignment="1">
      <alignment vertical="center"/>
    </xf>
    <xf numFmtId="43" fontId="7" fillId="0" borderId="21" xfId="2" applyFont="1" applyFill="1" applyBorder="1" applyAlignment="1">
      <alignment vertical="center"/>
    </xf>
    <xf numFmtId="43" fontId="7" fillId="0" borderId="25" xfId="2" applyFont="1" applyFill="1" applyBorder="1" applyAlignment="1">
      <alignment vertical="center"/>
    </xf>
    <xf numFmtId="43" fontId="7" fillId="0" borderId="22" xfId="2" applyFont="1" applyFill="1" applyBorder="1" applyAlignment="1">
      <alignment vertical="center"/>
    </xf>
    <xf numFmtId="2" fontId="7" fillId="0" borderId="26" xfId="3" applyNumberFormat="1" applyFont="1" applyFill="1" applyBorder="1" applyAlignment="1">
      <alignment vertical="center"/>
    </xf>
    <xf numFmtId="2" fontId="7" fillId="0" borderId="24" xfId="3" applyNumberFormat="1" applyFont="1" applyFill="1" applyBorder="1" applyAlignment="1">
      <alignment vertical="center"/>
    </xf>
    <xf numFmtId="43" fontId="7" fillId="0" borderId="5" xfId="2" applyFont="1" applyFill="1" applyBorder="1" applyAlignment="1">
      <alignment vertical="center"/>
    </xf>
    <xf numFmtId="43" fontId="7" fillId="0" borderId="27" xfId="2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2" fontId="7" fillId="0" borderId="28" xfId="3" applyNumberFormat="1" applyFont="1" applyFill="1" applyBorder="1" applyAlignment="1">
      <alignment vertical="center"/>
    </xf>
    <xf numFmtId="0" fontId="7" fillId="0" borderId="14" xfId="1" applyFont="1" applyFill="1" applyBorder="1"/>
    <xf numFmtId="0" fontId="7" fillId="0" borderId="1" xfId="1" applyFont="1" applyFill="1" applyBorder="1"/>
    <xf numFmtId="0" fontId="7" fillId="0" borderId="2" xfId="1" applyFont="1" applyFill="1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/>
    </xf>
    <xf numFmtId="0" fontId="7" fillId="0" borderId="10" xfId="1" quotePrefix="1" applyFont="1" applyFill="1" applyBorder="1" applyAlignment="1">
      <alignment horizontal="center"/>
    </xf>
    <xf numFmtId="0" fontId="7" fillId="0" borderId="2" xfId="1" quotePrefix="1" applyFont="1" applyFill="1" applyBorder="1" applyAlignment="1">
      <alignment horizontal="center"/>
    </xf>
    <xf numFmtId="0" fontId="7" fillId="0" borderId="2" xfId="1" quotePrefix="1" applyFont="1" applyFill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horizontal="center" wrapText="1"/>
    </xf>
    <xf numFmtId="0" fontId="7" fillId="0" borderId="21" xfId="1" applyFont="1" applyFill="1" applyBorder="1" applyAlignment="1">
      <alignment wrapText="1"/>
    </xf>
    <xf numFmtId="0" fontId="7" fillId="0" borderId="0" xfId="1" quotePrefix="1" applyFont="1" applyFill="1" applyBorder="1" applyAlignment="1">
      <alignment horizontal="center" wrapText="1"/>
    </xf>
    <xf numFmtId="0" fontId="7" fillId="0" borderId="5" xfId="1" quotePrefix="1" applyFont="1" applyFill="1" applyBorder="1" applyAlignment="1">
      <alignment horizontal="center"/>
    </xf>
    <xf numFmtId="0" fontId="7" fillId="0" borderId="5" xfId="1" quotePrefix="1" applyFont="1" applyFill="1" applyBorder="1" applyAlignment="1">
      <alignment horizontal="center" wrapText="1"/>
    </xf>
    <xf numFmtId="43" fontId="7" fillId="0" borderId="0" xfId="2" applyFont="1" applyFill="1" applyBorder="1" applyAlignment="1">
      <alignment horizontal="center" vertical="center"/>
    </xf>
    <xf numFmtId="43" fontId="7" fillId="0" borderId="5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43" fontId="7" fillId="0" borderId="7" xfId="2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/>
    </xf>
    <xf numFmtId="0" fontId="7" fillId="0" borderId="6" xfId="1" quotePrefix="1" applyFont="1" applyFill="1" applyBorder="1" applyAlignment="1">
      <alignment horizontal="center"/>
    </xf>
    <xf numFmtId="0" fontId="7" fillId="0" borderId="6" xfId="1" quotePrefix="1" applyFont="1" applyFill="1" applyBorder="1" applyAlignment="1">
      <alignment horizontal="center" wrapText="1"/>
    </xf>
    <xf numFmtId="0" fontId="6" fillId="0" borderId="0" xfId="1" quotePrefix="1" applyFont="1" applyFill="1" applyBorder="1" applyAlignment="1">
      <alignment horizontal="center" wrapText="1"/>
    </xf>
    <xf numFmtId="0" fontId="6" fillId="0" borderId="0" xfId="1" applyFont="1" applyFill="1" applyBorder="1" applyAlignment="1">
      <alignment wrapText="1"/>
    </xf>
    <xf numFmtId="0" fontId="8" fillId="0" borderId="20" xfId="1" applyFont="1" applyFill="1" applyBorder="1" applyAlignment="1">
      <alignment horizontal="center"/>
    </xf>
    <xf numFmtId="43" fontId="6" fillId="0" borderId="0" xfId="2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 wrapText="1"/>
    </xf>
    <xf numFmtId="0" fontId="8" fillId="0" borderId="19" xfId="1" applyFont="1" applyFill="1" applyBorder="1" applyAlignment="1">
      <alignment horizontal="center"/>
    </xf>
    <xf numFmtId="43" fontId="11" fillId="0" borderId="19" xfId="2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14" xfId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center" wrapText="1"/>
    </xf>
    <xf numFmtId="0" fontId="7" fillId="0" borderId="13" xfId="1" applyFont="1" applyFill="1" applyBorder="1" applyAlignment="1">
      <alignment horizontal="center" wrapText="1"/>
    </xf>
    <xf numFmtId="0" fontId="7" fillId="0" borderId="10" xfId="1" quotePrefix="1" applyFont="1" applyFill="1" applyBorder="1" applyAlignment="1">
      <alignment horizontal="center" wrapText="1"/>
    </xf>
    <xf numFmtId="0" fontId="7" fillId="0" borderId="11" xfId="1" applyFont="1" applyFill="1" applyBorder="1" applyAlignment="1">
      <alignment wrapText="1"/>
    </xf>
    <xf numFmtId="0" fontId="7" fillId="0" borderId="12" xfId="1" applyFont="1" applyFill="1" applyBorder="1" applyAlignment="1">
      <alignment wrapText="1"/>
    </xf>
    <xf numFmtId="0" fontId="7" fillId="0" borderId="11" xfId="1" quotePrefix="1" applyFont="1" applyFill="1" applyBorder="1" applyAlignment="1">
      <alignment horizontal="center" wrapText="1"/>
    </xf>
    <xf numFmtId="0" fontId="6" fillId="0" borderId="14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  <xf numFmtId="0" fontId="6" fillId="0" borderId="10" xfId="1" quotePrefix="1" applyFont="1" applyFill="1" applyBorder="1" applyAlignment="1">
      <alignment horizontal="center" wrapText="1"/>
    </xf>
    <xf numFmtId="0" fontId="6" fillId="0" borderId="11" xfId="1" applyFont="1" applyFill="1" applyBorder="1" applyAlignment="1">
      <alignment wrapText="1"/>
    </xf>
    <xf numFmtId="0" fontId="6" fillId="0" borderId="12" xfId="1" applyFont="1" applyFill="1" applyBorder="1" applyAlignment="1">
      <alignment wrapText="1"/>
    </xf>
    <xf numFmtId="0" fontId="6" fillId="0" borderId="11" xfId="1" quotePrefix="1" applyFont="1" applyFill="1" applyBorder="1" applyAlignment="1">
      <alignment horizontal="center" wrapText="1"/>
    </xf>
  </cellXfs>
  <cellStyles count="4">
    <cellStyle name="Comma" xfId="3" builtinId="3"/>
    <cellStyle name="Comm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53"/>
  <sheetViews>
    <sheetView workbookViewId="0">
      <selection activeCell="G6" sqref="G6"/>
    </sheetView>
  </sheetViews>
  <sheetFormatPr defaultColWidth="8.85546875" defaultRowHeight="15" x14ac:dyDescent="0.25"/>
  <cols>
    <col min="1" max="1" width="23.7109375" style="2" customWidth="1"/>
    <col min="2" max="2" width="12.7109375" style="2" customWidth="1"/>
    <col min="3" max="3" width="11.5703125" style="2" customWidth="1"/>
    <col min="4" max="4" width="4.85546875" style="64" customWidth="1"/>
    <col min="5" max="5" width="12.85546875" style="2" customWidth="1"/>
    <col min="6" max="6" width="4.85546875" style="2" customWidth="1"/>
    <col min="7" max="7" width="4.42578125" style="2" customWidth="1"/>
    <col min="8" max="8" width="4.5703125" style="2" customWidth="1"/>
    <col min="9" max="9" width="4.28515625" style="2" customWidth="1"/>
    <col min="10" max="11" width="4.42578125" style="2" customWidth="1"/>
    <col min="12" max="12" width="4.7109375" style="2" customWidth="1"/>
    <col min="13" max="13" width="4.42578125" style="2" customWidth="1"/>
    <col min="14" max="14" width="4.7109375" style="2" customWidth="1"/>
    <col min="15" max="15" width="4.28515625" style="2" customWidth="1"/>
    <col min="16" max="16" width="4.5703125" style="2" customWidth="1"/>
    <col min="17" max="18" width="4.42578125" style="2" customWidth="1"/>
    <col min="19" max="19" width="12.85546875" style="2" customWidth="1"/>
    <col min="20" max="20" width="11.85546875" style="2" customWidth="1"/>
    <col min="21" max="21" width="4.28515625" style="2" customWidth="1"/>
    <col min="22" max="22" width="13.140625" style="2" customWidth="1"/>
    <col min="23" max="23" width="7.5703125" style="2" customWidth="1"/>
    <col min="24" max="16384" width="8.85546875" style="2"/>
  </cols>
  <sheetData>
    <row r="2" spans="1:29" ht="16.149999999999999" x14ac:dyDescent="0.4">
      <c r="A2" s="149" t="s">
        <v>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"/>
      <c r="X2" s="1"/>
      <c r="Y2" s="1"/>
      <c r="Z2" s="1"/>
      <c r="AA2" s="1"/>
      <c r="AB2" s="1"/>
      <c r="AC2" s="1"/>
    </row>
    <row r="3" spans="1:29" ht="14.45" x14ac:dyDescent="0.3">
      <c r="A3" s="150" t="s">
        <v>43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"/>
      <c r="X3" s="1"/>
      <c r="Y3" s="1"/>
      <c r="Z3" s="1"/>
      <c r="AA3" s="1"/>
      <c r="AB3" s="1"/>
      <c r="AC3" s="1"/>
    </row>
    <row r="4" spans="1:29" ht="14.45" x14ac:dyDescent="0.3">
      <c r="A4" s="1"/>
      <c r="B4" s="1"/>
      <c r="C4" s="1"/>
      <c r="D4" s="3"/>
      <c r="E4" s="1"/>
      <c r="F4" s="1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1:29" ht="14.45" x14ac:dyDescent="0.3">
      <c r="A6" s="5" t="s">
        <v>0</v>
      </c>
      <c r="B6" s="65" t="s">
        <v>1</v>
      </c>
      <c r="C6" s="5"/>
      <c r="D6" s="6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4.45" x14ac:dyDescent="0.3">
      <c r="A7" s="5" t="s">
        <v>47</v>
      </c>
      <c r="B7" s="8" t="s">
        <v>3</v>
      </c>
      <c r="C7" s="5"/>
      <c r="D7" s="6"/>
      <c r="E7" s="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4.45" x14ac:dyDescent="0.3">
      <c r="A8" s="5" t="s">
        <v>48</v>
      </c>
      <c r="B8" s="5" t="s">
        <v>40</v>
      </c>
      <c r="C8" s="5"/>
      <c r="D8" s="6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thickBot="1" x14ac:dyDescent="0.35">
      <c r="A9" s="66"/>
      <c r="B9" s="66"/>
      <c r="C9" s="66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ht="14.45" x14ac:dyDescent="0.3">
      <c r="A10" s="117"/>
      <c r="B10" s="151" t="s">
        <v>5</v>
      </c>
      <c r="C10" s="152"/>
      <c r="D10" s="152"/>
      <c r="E10" s="153"/>
      <c r="F10" s="152" t="s">
        <v>6</v>
      </c>
      <c r="G10" s="152"/>
      <c r="H10" s="152"/>
      <c r="I10" s="152"/>
      <c r="J10" s="151" t="s">
        <v>7</v>
      </c>
      <c r="K10" s="152"/>
      <c r="L10" s="152"/>
      <c r="M10" s="153"/>
      <c r="N10" s="152" t="s">
        <v>8</v>
      </c>
      <c r="O10" s="152"/>
      <c r="P10" s="152"/>
      <c r="Q10" s="152"/>
      <c r="R10" s="118"/>
      <c r="S10" s="152" t="s">
        <v>9</v>
      </c>
      <c r="T10" s="152"/>
      <c r="U10" s="152"/>
      <c r="V10" s="152"/>
      <c r="W10" s="118"/>
      <c r="X10" s="7"/>
      <c r="Y10" s="7"/>
      <c r="Z10" s="7"/>
      <c r="AA10" s="7"/>
      <c r="AB10" s="7"/>
      <c r="AC10" s="7"/>
    </row>
    <row r="11" spans="1:29" thickBot="1" x14ac:dyDescent="0.35">
      <c r="A11" s="119" t="s">
        <v>10</v>
      </c>
      <c r="B11" s="120" t="s">
        <v>11</v>
      </c>
      <c r="C11" s="121" t="s">
        <v>12</v>
      </c>
      <c r="D11" s="121" t="s">
        <v>13</v>
      </c>
      <c r="E11" s="122" t="s">
        <v>14</v>
      </c>
      <c r="F11" s="123" t="s">
        <v>11</v>
      </c>
      <c r="G11" s="121" t="s">
        <v>12</v>
      </c>
      <c r="H11" s="121" t="s">
        <v>13</v>
      </c>
      <c r="I11" s="124" t="s">
        <v>14</v>
      </c>
      <c r="J11" s="120" t="s">
        <v>11</v>
      </c>
      <c r="K11" s="121" t="s">
        <v>12</v>
      </c>
      <c r="L11" s="121" t="s">
        <v>13</v>
      </c>
      <c r="M11" s="122" t="s">
        <v>14</v>
      </c>
      <c r="N11" s="123" t="s">
        <v>11</v>
      </c>
      <c r="O11" s="121" t="s">
        <v>12</v>
      </c>
      <c r="P11" s="121" t="s">
        <v>13</v>
      </c>
      <c r="Q11" s="124" t="s">
        <v>14</v>
      </c>
      <c r="R11" s="138" t="s">
        <v>15</v>
      </c>
      <c r="S11" s="123" t="s">
        <v>11</v>
      </c>
      <c r="T11" s="121" t="s">
        <v>12</v>
      </c>
      <c r="U11" s="121" t="s">
        <v>13</v>
      </c>
      <c r="V11" s="124" t="s">
        <v>9</v>
      </c>
      <c r="W11" s="18" t="s">
        <v>16</v>
      </c>
      <c r="X11" s="7"/>
      <c r="Y11" s="7"/>
      <c r="Z11" s="7"/>
      <c r="AA11" s="7"/>
      <c r="AB11" s="7"/>
      <c r="AC11" s="7"/>
    </row>
    <row r="12" spans="1:29" thickBot="1" x14ac:dyDescent="0.35">
      <c r="A12" s="125" t="s">
        <v>17</v>
      </c>
      <c r="B12" s="154" t="s">
        <v>18</v>
      </c>
      <c r="C12" s="155"/>
      <c r="D12" s="155"/>
      <c r="E12" s="156"/>
      <c r="F12" s="157" t="s">
        <v>19</v>
      </c>
      <c r="G12" s="155"/>
      <c r="H12" s="155"/>
      <c r="I12" s="155"/>
      <c r="J12" s="154" t="s">
        <v>20</v>
      </c>
      <c r="K12" s="155"/>
      <c r="L12" s="155"/>
      <c r="M12" s="156"/>
      <c r="N12" s="157" t="s">
        <v>21</v>
      </c>
      <c r="O12" s="155"/>
      <c r="P12" s="155"/>
      <c r="Q12" s="155"/>
      <c r="R12" s="139" t="s">
        <v>22</v>
      </c>
      <c r="S12" s="157" t="s">
        <v>23</v>
      </c>
      <c r="T12" s="155"/>
      <c r="U12" s="155"/>
      <c r="V12" s="155"/>
      <c r="W12" s="140" t="s">
        <v>24</v>
      </c>
      <c r="X12" s="7"/>
      <c r="Y12" s="7"/>
      <c r="Z12" s="7"/>
      <c r="AA12" s="7"/>
      <c r="AB12" s="7"/>
      <c r="AC12" s="7"/>
    </row>
    <row r="13" spans="1:29" ht="14.45" x14ac:dyDescent="0.3">
      <c r="A13" s="126"/>
      <c r="B13" s="127"/>
      <c r="C13" s="128"/>
      <c r="D13" s="129"/>
      <c r="E13" s="130"/>
      <c r="F13" s="131"/>
      <c r="G13" s="128"/>
      <c r="H13" s="128"/>
      <c r="I13" s="128"/>
      <c r="J13" s="127"/>
      <c r="K13" s="128"/>
      <c r="L13" s="128"/>
      <c r="M13" s="130"/>
      <c r="N13" s="131"/>
      <c r="O13" s="128"/>
      <c r="P13" s="128"/>
      <c r="Q13" s="128"/>
      <c r="R13" s="132"/>
      <c r="S13" s="131"/>
      <c r="T13" s="128"/>
      <c r="U13" s="128"/>
      <c r="V13" s="128"/>
      <c r="W13" s="133"/>
      <c r="X13" s="7"/>
      <c r="Y13" s="7"/>
      <c r="Z13" s="7"/>
      <c r="AA13" s="7"/>
      <c r="AB13" s="7"/>
      <c r="AC13" s="7"/>
    </row>
    <row r="14" spans="1:29" s="27" customFormat="1" ht="14.45" x14ac:dyDescent="0.3">
      <c r="A14" s="80" t="s">
        <v>44</v>
      </c>
      <c r="B14" s="107">
        <v>0</v>
      </c>
      <c r="C14" s="104">
        <v>0</v>
      </c>
      <c r="D14" s="134">
        <v>0</v>
      </c>
      <c r="E14" s="108">
        <f>SUM(B14:D14)</f>
        <v>0</v>
      </c>
      <c r="F14" s="104">
        <v>0</v>
      </c>
      <c r="G14" s="104">
        <v>0</v>
      </c>
      <c r="H14" s="104">
        <v>0</v>
      </c>
      <c r="I14" s="104">
        <v>0</v>
      </c>
      <c r="J14" s="107">
        <v>0</v>
      </c>
      <c r="K14" s="104">
        <v>0</v>
      </c>
      <c r="L14" s="104">
        <v>0</v>
      </c>
      <c r="M14" s="108">
        <v>0</v>
      </c>
      <c r="N14" s="104">
        <v>0</v>
      </c>
      <c r="O14" s="104">
        <v>0</v>
      </c>
      <c r="P14" s="104">
        <v>0</v>
      </c>
      <c r="Q14" s="104">
        <v>0</v>
      </c>
      <c r="R14" s="113">
        <v>0</v>
      </c>
      <c r="S14" s="104">
        <f>B14+F14+J14+N14</f>
        <v>0</v>
      </c>
      <c r="T14" s="104">
        <f>C14+G14+K14+O14</f>
        <v>0</v>
      </c>
      <c r="U14" s="104">
        <f>0</f>
        <v>0</v>
      </c>
      <c r="V14" s="104">
        <f>SUM(S14:U14)</f>
        <v>0</v>
      </c>
      <c r="W14" s="135"/>
      <c r="X14" s="26"/>
      <c r="Y14" s="26"/>
      <c r="Z14" s="26"/>
      <c r="AA14" s="26"/>
      <c r="AB14" s="26"/>
      <c r="AC14" s="26"/>
    </row>
    <row r="15" spans="1:29" s="27" customFormat="1" ht="14.45" x14ac:dyDescent="0.3">
      <c r="A15" s="80" t="s">
        <v>25</v>
      </c>
      <c r="B15" s="107">
        <f>17273877.94+16221189.25+21267733.79+16511357.38+24213512.86+14760205.26+16373206.73+19942665.16+16997942.33+15877519.02+28407553.23+33647277.39</f>
        <v>241494040.33999997</v>
      </c>
      <c r="C15" s="104">
        <f>61122.06+613810.75+501266.21+1121642.62+882487.14+2074794.74+957793.27+593535.84+1935658.67+3055081.98+1439394.77+1809323.61</f>
        <v>15045911.66</v>
      </c>
      <c r="D15" s="134">
        <f>0</f>
        <v>0</v>
      </c>
      <c r="E15" s="108">
        <f>SUM(B15:D15)</f>
        <v>256539951.99999997</v>
      </c>
      <c r="F15" s="104">
        <v>0</v>
      </c>
      <c r="G15" s="104">
        <v>0</v>
      </c>
      <c r="H15" s="104">
        <v>0</v>
      </c>
      <c r="I15" s="104">
        <v>0</v>
      </c>
      <c r="J15" s="107">
        <v>0</v>
      </c>
      <c r="K15" s="104">
        <v>0</v>
      </c>
      <c r="L15" s="104">
        <v>0</v>
      </c>
      <c r="M15" s="108">
        <v>0</v>
      </c>
      <c r="N15" s="104">
        <v>0</v>
      </c>
      <c r="O15" s="104">
        <v>0</v>
      </c>
      <c r="P15" s="104">
        <v>0</v>
      </c>
      <c r="Q15" s="104">
        <v>0</v>
      </c>
      <c r="R15" s="113">
        <v>0</v>
      </c>
      <c r="S15" s="104">
        <f>B15+F15+J15+N15</f>
        <v>241494040.33999997</v>
      </c>
      <c r="T15" s="104">
        <f>C15+G15+K15+O15</f>
        <v>15045911.66</v>
      </c>
      <c r="U15" s="104">
        <f>D15+H15+L15+P15</f>
        <v>0</v>
      </c>
      <c r="V15" s="104">
        <f>SUM(S15:U15)</f>
        <v>256539951.99999997</v>
      </c>
      <c r="W15" s="115"/>
      <c r="X15" s="26"/>
      <c r="Y15" s="26"/>
      <c r="Z15" s="26"/>
      <c r="AA15" s="26"/>
      <c r="AB15" s="26"/>
      <c r="AC15" s="26"/>
    </row>
    <row r="16" spans="1:29" s="27" customFormat="1" ht="7.15" customHeight="1" x14ac:dyDescent="0.3">
      <c r="A16" s="80"/>
      <c r="B16" s="107"/>
      <c r="C16" s="104"/>
      <c r="D16" s="134"/>
      <c r="E16" s="108"/>
      <c r="F16" s="104"/>
      <c r="G16" s="104"/>
      <c r="H16" s="104"/>
      <c r="I16" s="104"/>
      <c r="J16" s="107"/>
      <c r="K16" s="104"/>
      <c r="L16" s="104"/>
      <c r="M16" s="108"/>
      <c r="N16" s="104"/>
      <c r="O16" s="104"/>
      <c r="P16" s="104"/>
      <c r="Q16" s="104"/>
      <c r="R16" s="113"/>
      <c r="S16" s="104"/>
      <c r="T16" s="104"/>
      <c r="U16" s="104"/>
      <c r="V16" s="104"/>
      <c r="W16" s="135"/>
      <c r="X16" s="26"/>
      <c r="Y16" s="26"/>
      <c r="Z16" s="26"/>
      <c r="AA16" s="26"/>
      <c r="AB16" s="26"/>
      <c r="AC16" s="26"/>
    </row>
    <row r="17" spans="1:29" s="27" customFormat="1" ht="14.45" x14ac:dyDescent="0.3">
      <c r="A17" s="80" t="s">
        <v>26</v>
      </c>
      <c r="B17" s="107">
        <f>17273877.94+16221189.25+21267733.79+16511357.38+24213512.86+14760205.26+16373206.73+19942665.16+16997942.33+15877519.02+28407553.23+33647277.39</f>
        <v>241494040.33999997</v>
      </c>
      <c r="C17" s="104">
        <f>61051+613781.27+501194.39+1121635.62+876231.81+2074746.64+957707.03+591966.03+1935447.43+3054817.41+1439394.77+1809323.61-404.29-3800-23247.26</f>
        <v>15009845.460000001</v>
      </c>
      <c r="D17" s="134"/>
      <c r="E17" s="108">
        <f t="shared" ref="E17:E21" si="0">SUM(B17:D17)</f>
        <v>256503885.79999998</v>
      </c>
      <c r="F17" s="104">
        <v>0</v>
      </c>
      <c r="G17" s="104">
        <v>0</v>
      </c>
      <c r="H17" s="104">
        <v>0</v>
      </c>
      <c r="I17" s="104">
        <v>0</v>
      </c>
      <c r="J17" s="107">
        <v>0</v>
      </c>
      <c r="K17" s="104">
        <v>0</v>
      </c>
      <c r="L17" s="104">
        <v>0</v>
      </c>
      <c r="M17" s="108">
        <v>0</v>
      </c>
      <c r="N17" s="104">
        <v>0</v>
      </c>
      <c r="O17" s="104">
        <v>0</v>
      </c>
      <c r="P17" s="104">
        <v>0</v>
      </c>
      <c r="Q17" s="104">
        <v>0</v>
      </c>
      <c r="R17" s="113">
        <v>0</v>
      </c>
      <c r="S17" s="104">
        <f t="shared" ref="S17:T21" si="1">B17+F17+J17+N17</f>
        <v>241494040.33999997</v>
      </c>
      <c r="T17" s="104">
        <f t="shared" si="1"/>
        <v>15009845.460000001</v>
      </c>
      <c r="U17" s="104">
        <f>0</f>
        <v>0</v>
      </c>
      <c r="V17" s="104">
        <f t="shared" ref="V17:V21" si="2">SUM(S17:U17)</f>
        <v>256503885.79999998</v>
      </c>
      <c r="W17" s="136"/>
      <c r="X17" s="26"/>
      <c r="Y17" s="26"/>
      <c r="Z17" s="26"/>
      <c r="AA17" s="26"/>
      <c r="AB17" s="26"/>
      <c r="AC17" s="26"/>
    </row>
    <row r="18" spans="1:29" s="27" customFormat="1" ht="14.45" x14ac:dyDescent="0.3">
      <c r="A18" s="80" t="s">
        <v>27</v>
      </c>
      <c r="B18" s="107">
        <f>0</f>
        <v>0</v>
      </c>
      <c r="C18" s="104">
        <f>0</f>
        <v>0</v>
      </c>
      <c r="D18" s="134">
        <f>0</f>
        <v>0</v>
      </c>
      <c r="E18" s="108">
        <f t="shared" si="0"/>
        <v>0</v>
      </c>
      <c r="F18" s="104"/>
      <c r="G18" s="104"/>
      <c r="H18" s="104"/>
      <c r="I18" s="104"/>
      <c r="J18" s="107"/>
      <c r="K18" s="104"/>
      <c r="L18" s="104"/>
      <c r="M18" s="108"/>
      <c r="N18" s="104"/>
      <c r="O18" s="104"/>
      <c r="P18" s="104"/>
      <c r="Q18" s="104"/>
      <c r="R18" s="113"/>
      <c r="S18" s="104">
        <f t="shared" si="1"/>
        <v>0</v>
      </c>
      <c r="T18" s="104">
        <f t="shared" si="1"/>
        <v>0</v>
      </c>
      <c r="U18" s="104"/>
      <c r="V18" s="104">
        <f t="shared" si="2"/>
        <v>0</v>
      </c>
      <c r="W18" s="135"/>
      <c r="X18" s="26"/>
      <c r="Y18" s="26"/>
      <c r="Z18" s="26"/>
      <c r="AA18" s="26"/>
      <c r="AB18" s="26"/>
      <c r="AC18" s="26"/>
    </row>
    <row r="19" spans="1:29" s="27" customFormat="1" ht="14.45" x14ac:dyDescent="0.3">
      <c r="A19" s="80" t="s">
        <v>28</v>
      </c>
      <c r="B19" s="107">
        <v>19278436.27</v>
      </c>
      <c r="C19" s="104">
        <v>440948.21</v>
      </c>
      <c r="D19" s="134">
        <f>0</f>
        <v>0</v>
      </c>
      <c r="E19" s="108">
        <f t="shared" si="0"/>
        <v>19719384.48</v>
      </c>
      <c r="F19" s="104">
        <v>0</v>
      </c>
      <c r="G19" s="104">
        <v>0</v>
      </c>
      <c r="H19" s="104">
        <v>0</v>
      </c>
      <c r="I19" s="104">
        <v>0</v>
      </c>
      <c r="J19" s="107">
        <v>0</v>
      </c>
      <c r="K19" s="104">
        <v>0</v>
      </c>
      <c r="L19" s="104">
        <v>0</v>
      </c>
      <c r="M19" s="108">
        <v>0</v>
      </c>
      <c r="N19" s="104">
        <v>0</v>
      </c>
      <c r="O19" s="104">
        <v>0</v>
      </c>
      <c r="P19" s="104">
        <v>0</v>
      </c>
      <c r="Q19" s="104">
        <v>0</v>
      </c>
      <c r="R19" s="113">
        <v>0</v>
      </c>
      <c r="S19" s="104">
        <f t="shared" si="1"/>
        <v>19278436.27</v>
      </c>
      <c r="T19" s="104">
        <f t="shared" si="1"/>
        <v>440948.21</v>
      </c>
      <c r="U19" s="104">
        <f>0</f>
        <v>0</v>
      </c>
      <c r="V19" s="104">
        <f t="shared" si="2"/>
        <v>19719384.48</v>
      </c>
      <c r="W19" s="136"/>
      <c r="X19" s="26"/>
      <c r="Y19" s="26"/>
      <c r="Z19" s="26"/>
      <c r="AA19" s="26"/>
      <c r="AB19" s="26"/>
      <c r="AC19" s="26"/>
    </row>
    <row r="20" spans="1:29" s="27" customFormat="1" ht="14.45" x14ac:dyDescent="0.3">
      <c r="A20" s="80" t="s">
        <v>29</v>
      </c>
      <c r="B20" s="107">
        <f>0</f>
        <v>0</v>
      </c>
      <c r="C20" s="104">
        <f>0</f>
        <v>0</v>
      </c>
      <c r="D20" s="134">
        <f>0</f>
        <v>0</v>
      </c>
      <c r="E20" s="108">
        <f t="shared" si="0"/>
        <v>0</v>
      </c>
      <c r="F20" s="104"/>
      <c r="G20" s="104"/>
      <c r="H20" s="104"/>
      <c r="I20" s="104"/>
      <c r="J20" s="107"/>
      <c r="K20" s="104"/>
      <c r="L20" s="104"/>
      <c r="M20" s="108"/>
      <c r="N20" s="104"/>
      <c r="O20" s="104"/>
      <c r="P20" s="104"/>
      <c r="Q20" s="104"/>
      <c r="R20" s="113"/>
      <c r="S20" s="104">
        <f t="shared" si="1"/>
        <v>0</v>
      </c>
      <c r="T20" s="104">
        <f t="shared" si="1"/>
        <v>0</v>
      </c>
      <c r="U20" s="104">
        <f>0</f>
        <v>0</v>
      </c>
      <c r="V20" s="104">
        <f t="shared" si="2"/>
        <v>0</v>
      </c>
      <c r="W20" s="135"/>
      <c r="X20" s="26"/>
      <c r="Y20" s="26"/>
      <c r="Z20" s="26"/>
      <c r="AA20" s="26"/>
      <c r="AB20" s="26"/>
      <c r="AC20" s="26"/>
    </row>
    <row r="21" spans="1:29" s="27" customFormat="1" ht="14.45" x14ac:dyDescent="0.3">
      <c r="A21" s="80" t="s">
        <v>30</v>
      </c>
      <c r="B21" s="107">
        <f>0</f>
        <v>0</v>
      </c>
      <c r="C21" s="104">
        <f>0</f>
        <v>0</v>
      </c>
      <c r="D21" s="134">
        <f>0</f>
        <v>0</v>
      </c>
      <c r="E21" s="108">
        <f t="shared" si="0"/>
        <v>0</v>
      </c>
      <c r="F21" s="104">
        <v>0</v>
      </c>
      <c r="G21" s="104">
        <v>0</v>
      </c>
      <c r="H21" s="104">
        <v>0</v>
      </c>
      <c r="I21" s="104">
        <v>0</v>
      </c>
      <c r="J21" s="107">
        <v>0</v>
      </c>
      <c r="K21" s="104">
        <v>0</v>
      </c>
      <c r="L21" s="104">
        <v>0</v>
      </c>
      <c r="M21" s="108">
        <v>0</v>
      </c>
      <c r="N21" s="104">
        <v>0</v>
      </c>
      <c r="O21" s="104">
        <v>0</v>
      </c>
      <c r="P21" s="104">
        <v>0</v>
      </c>
      <c r="Q21" s="104">
        <v>0</v>
      </c>
      <c r="R21" s="113">
        <v>0</v>
      </c>
      <c r="S21" s="104">
        <f t="shared" si="1"/>
        <v>0</v>
      </c>
      <c r="T21" s="104">
        <f t="shared" si="1"/>
        <v>0</v>
      </c>
      <c r="U21" s="104">
        <f>0</f>
        <v>0</v>
      </c>
      <c r="V21" s="104">
        <f t="shared" si="2"/>
        <v>0</v>
      </c>
      <c r="W21" s="136"/>
      <c r="X21" s="26"/>
      <c r="Y21" s="26"/>
      <c r="Z21" s="26"/>
      <c r="AA21" s="26"/>
      <c r="AB21" s="26"/>
      <c r="AC21" s="26"/>
    </row>
    <row r="22" spans="1:29" s="29" customFormat="1" ht="20.45" customHeight="1" x14ac:dyDescent="0.25">
      <c r="A22" s="105" t="s">
        <v>31</v>
      </c>
      <c r="B22" s="109">
        <f>SUM(B17:B21)</f>
        <v>260772476.60999998</v>
      </c>
      <c r="C22" s="76">
        <f>SUM(C17:C21)</f>
        <v>15450793.670000002</v>
      </c>
      <c r="D22" s="76">
        <f>SUM(D17:D21)</f>
        <v>0</v>
      </c>
      <c r="E22" s="110">
        <f>SUM(B22:D22)</f>
        <v>276223270.27999997</v>
      </c>
      <c r="F22" s="76">
        <f t="shared" ref="F22:V22" si="3">SUM(F17:F21)</f>
        <v>0</v>
      </c>
      <c r="G22" s="76">
        <f t="shared" si="3"/>
        <v>0</v>
      </c>
      <c r="H22" s="76">
        <f t="shared" si="3"/>
        <v>0</v>
      </c>
      <c r="I22" s="76">
        <f t="shared" si="3"/>
        <v>0</v>
      </c>
      <c r="J22" s="109">
        <f t="shared" si="3"/>
        <v>0</v>
      </c>
      <c r="K22" s="76">
        <f t="shared" si="3"/>
        <v>0</v>
      </c>
      <c r="L22" s="76">
        <f t="shared" si="3"/>
        <v>0</v>
      </c>
      <c r="M22" s="110">
        <f t="shared" si="3"/>
        <v>0</v>
      </c>
      <c r="N22" s="76">
        <f t="shared" si="3"/>
        <v>0</v>
      </c>
      <c r="O22" s="76">
        <f t="shared" si="3"/>
        <v>0</v>
      </c>
      <c r="P22" s="76">
        <f t="shared" si="3"/>
        <v>0</v>
      </c>
      <c r="Q22" s="76">
        <f t="shared" si="3"/>
        <v>0</v>
      </c>
      <c r="R22" s="114">
        <f t="shared" si="3"/>
        <v>0</v>
      </c>
      <c r="S22" s="76">
        <f t="shared" si="3"/>
        <v>260772476.60999998</v>
      </c>
      <c r="T22" s="76">
        <f t="shared" si="3"/>
        <v>15450793.670000002</v>
      </c>
      <c r="U22" s="76">
        <f t="shared" si="3"/>
        <v>0</v>
      </c>
      <c r="V22" s="76">
        <f t="shared" si="3"/>
        <v>276223270.27999997</v>
      </c>
      <c r="W22" s="135"/>
      <c r="X22" s="26"/>
      <c r="Y22" s="26"/>
      <c r="Z22" s="26"/>
      <c r="AA22" s="26"/>
      <c r="AB22" s="26"/>
      <c r="AC22" s="26"/>
    </row>
    <row r="23" spans="1:29" s="27" customFormat="1" ht="28.9" customHeight="1" x14ac:dyDescent="0.25">
      <c r="A23" s="84" t="s">
        <v>46</v>
      </c>
      <c r="B23" s="107">
        <v>0</v>
      </c>
      <c r="C23" s="104">
        <f>36066.2</f>
        <v>36066.199999999997</v>
      </c>
      <c r="D23" s="134"/>
      <c r="E23" s="108">
        <f>SUM(B23:D23)</f>
        <v>36066.199999999997</v>
      </c>
      <c r="F23" s="104"/>
      <c r="G23" s="104"/>
      <c r="H23" s="104"/>
      <c r="I23" s="104"/>
      <c r="J23" s="107"/>
      <c r="K23" s="104"/>
      <c r="L23" s="104"/>
      <c r="M23" s="108"/>
      <c r="N23" s="104"/>
      <c r="O23" s="104"/>
      <c r="P23" s="104"/>
      <c r="Q23" s="104"/>
      <c r="R23" s="113"/>
      <c r="S23" s="104">
        <f>B23+F23+J23+N23</f>
        <v>0</v>
      </c>
      <c r="T23" s="104">
        <f>C23+G23+K23+O23</f>
        <v>36066.199999999997</v>
      </c>
      <c r="U23" s="104">
        <f>D23+H23+L23+P23</f>
        <v>0</v>
      </c>
      <c r="V23" s="104">
        <f>S23+T23+U23</f>
        <v>36066.199999999997</v>
      </c>
      <c r="W23" s="135"/>
      <c r="X23" s="26"/>
      <c r="Y23" s="26"/>
      <c r="Z23" s="26"/>
      <c r="AA23" s="26"/>
      <c r="AB23" s="26"/>
      <c r="AC23" s="26"/>
    </row>
    <row r="24" spans="1:29" s="27" customFormat="1" ht="17.45" customHeight="1" thickBot="1" x14ac:dyDescent="0.3">
      <c r="A24" s="85" t="s">
        <v>45</v>
      </c>
      <c r="B24" s="111">
        <f>B15-B17-B23</f>
        <v>0</v>
      </c>
      <c r="C24" s="106">
        <f>C15-C17-C23</f>
        <v>-7.4214767664670944E-10</v>
      </c>
      <c r="D24" s="106">
        <f t="shared" ref="D24:V24" si="4">D15-D17-D23</f>
        <v>0</v>
      </c>
      <c r="E24" s="112">
        <f t="shared" si="4"/>
        <v>-1.1918018572032452E-8</v>
      </c>
      <c r="F24" s="106">
        <f t="shared" si="4"/>
        <v>0</v>
      </c>
      <c r="G24" s="106">
        <f t="shared" si="4"/>
        <v>0</v>
      </c>
      <c r="H24" s="106">
        <f t="shared" si="4"/>
        <v>0</v>
      </c>
      <c r="I24" s="106">
        <f t="shared" si="4"/>
        <v>0</v>
      </c>
      <c r="J24" s="111">
        <f t="shared" si="4"/>
        <v>0</v>
      </c>
      <c r="K24" s="106">
        <f t="shared" si="4"/>
        <v>0</v>
      </c>
      <c r="L24" s="106">
        <f t="shared" si="4"/>
        <v>0</v>
      </c>
      <c r="M24" s="112">
        <f t="shared" si="4"/>
        <v>0</v>
      </c>
      <c r="N24" s="106">
        <f t="shared" si="4"/>
        <v>0</v>
      </c>
      <c r="O24" s="106">
        <f t="shared" si="4"/>
        <v>0</v>
      </c>
      <c r="P24" s="106">
        <f t="shared" si="4"/>
        <v>0</v>
      </c>
      <c r="Q24" s="106">
        <f t="shared" si="4"/>
        <v>0</v>
      </c>
      <c r="R24" s="116">
        <f t="shared" si="4"/>
        <v>0</v>
      </c>
      <c r="S24" s="106">
        <f t="shared" si="4"/>
        <v>0</v>
      </c>
      <c r="T24" s="106">
        <f t="shared" si="4"/>
        <v>-7.4214767664670944E-10</v>
      </c>
      <c r="U24" s="106">
        <f t="shared" si="4"/>
        <v>0</v>
      </c>
      <c r="V24" s="106">
        <f t="shared" si="4"/>
        <v>-1.1918018572032452E-8</v>
      </c>
      <c r="W24" s="137"/>
      <c r="X24" s="26"/>
      <c r="Y24" s="26"/>
      <c r="Z24" s="26"/>
      <c r="AA24" s="26"/>
      <c r="AB24" s="26"/>
      <c r="AC24" s="26"/>
    </row>
    <row r="25" spans="1:29" s="27" customFormat="1" ht="17.45" customHeight="1" x14ac:dyDescent="0.25">
      <c r="A25" s="24"/>
      <c r="B25" s="68"/>
      <c r="C25" s="68"/>
      <c r="D25" s="68"/>
      <c r="E25" s="69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25"/>
      <c r="X25" s="26"/>
      <c r="Y25" s="26"/>
      <c r="Z25" s="26"/>
      <c r="AA25" s="26"/>
      <c r="AB25" s="26"/>
      <c r="AC25" s="26"/>
    </row>
    <row r="26" spans="1:29" s="38" customFormat="1" ht="7.15" hidden="1" customHeight="1" x14ac:dyDescent="0.15">
      <c r="A26" s="34"/>
      <c r="B26" s="35">
        <f>20728104.92+20714335.94+26147199.92+21083509.82+28677144.05+21368840.84+18451291.91+19153799.92+20983180.04+21075544.33+35692997.79+32503272.31</f>
        <v>286579221.78999996</v>
      </c>
      <c r="C26" s="35"/>
      <c r="D26" s="36">
        <v>0</v>
      </c>
      <c r="E26" s="35">
        <f>SUM(B26:D26)</f>
        <v>286579221.78999996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7">
        <f>B26+F26+J26+N26</f>
        <v>286579221.78999996</v>
      </c>
      <c r="T26" s="37">
        <f>C26+G26+K26+O26</f>
        <v>0</v>
      </c>
      <c r="U26" s="37">
        <f>0</f>
        <v>0</v>
      </c>
      <c r="V26" s="37">
        <f t="shared" ref="V26" si="5">SUM(S26:U26)</f>
        <v>286579221.78999996</v>
      </c>
      <c r="W26" s="35">
        <f>22548711.9+22214406.3+27321813.86+22897685.86+31509589.71+23145561.89+22696066.7+21456382.17+22580203.52+22554222.23+35781043.7+33362195.78</f>
        <v>308067883.62</v>
      </c>
      <c r="X26" s="35">
        <f>V26-W26</f>
        <v>-21488661.830000043</v>
      </c>
      <c r="Y26" s="35"/>
      <c r="Z26" s="35"/>
      <c r="AA26" s="35"/>
      <c r="AB26" s="35"/>
      <c r="AC26" s="35"/>
    </row>
    <row r="27" spans="1:29" s="38" customFormat="1" ht="7.15" hidden="1" customHeight="1" x14ac:dyDescent="0.15">
      <c r="A27" s="39"/>
      <c r="B27" s="35"/>
      <c r="C27" s="35"/>
      <c r="D27" s="36"/>
      <c r="E27" s="35">
        <f>SUM(B27:D27)</f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40">
        <f>B27</f>
        <v>0</v>
      </c>
      <c r="T27" s="40">
        <f>C27</f>
        <v>0</v>
      </c>
      <c r="U27" s="40">
        <f>D27+H27+L27+P27</f>
        <v>0</v>
      </c>
      <c r="V27" s="40">
        <f>S27+T27+U27</f>
        <v>0</v>
      </c>
      <c r="W27" s="35">
        <f>78.37+100000+250001.42+10.29+0.24+5.65+3212838.51</f>
        <v>3562934.48</v>
      </c>
      <c r="X27" s="35">
        <f>V27-W27</f>
        <v>-3562934.48</v>
      </c>
      <c r="Y27" s="35">
        <v>350095.97</v>
      </c>
      <c r="Z27" s="35"/>
      <c r="AA27" s="35"/>
      <c r="AB27" s="35"/>
      <c r="AC27" s="35"/>
    </row>
    <row r="28" spans="1:29" s="43" customFormat="1" ht="7.15" hidden="1" customHeight="1" x14ac:dyDescent="0.15">
      <c r="A28" s="41"/>
      <c r="B28" s="42">
        <f>B22-B26</f>
        <v>-25806745.179999977</v>
      </c>
      <c r="C28" s="42"/>
      <c r="D28" s="42">
        <f t="shared" ref="D28:X28" si="6">D22-D26</f>
        <v>0</v>
      </c>
      <c r="E28" s="42">
        <f t="shared" si="6"/>
        <v>-10355951.50999999</v>
      </c>
      <c r="F28" s="42">
        <f t="shared" si="6"/>
        <v>0</v>
      </c>
      <c r="G28" s="42">
        <f t="shared" si="6"/>
        <v>0</v>
      </c>
      <c r="H28" s="42">
        <f t="shared" si="6"/>
        <v>0</v>
      </c>
      <c r="I28" s="42">
        <f t="shared" si="6"/>
        <v>0</v>
      </c>
      <c r="J28" s="42">
        <f t="shared" si="6"/>
        <v>0</v>
      </c>
      <c r="K28" s="42">
        <f t="shared" si="6"/>
        <v>0</v>
      </c>
      <c r="L28" s="42">
        <f t="shared" si="6"/>
        <v>0</v>
      </c>
      <c r="M28" s="42">
        <f t="shared" si="6"/>
        <v>0</v>
      </c>
      <c r="N28" s="42">
        <f t="shared" si="6"/>
        <v>0</v>
      </c>
      <c r="O28" s="42">
        <f t="shared" si="6"/>
        <v>0</v>
      </c>
      <c r="P28" s="42">
        <f t="shared" si="6"/>
        <v>0</v>
      </c>
      <c r="Q28" s="42">
        <f t="shared" si="6"/>
        <v>0</v>
      </c>
      <c r="R28" s="42">
        <f t="shared" si="6"/>
        <v>0</v>
      </c>
      <c r="S28" s="42">
        <f t="shared" si="6"/>
        <v>-25806745.179999977</v>
      </c>
      <c r="T28" s="42">
        <f t="shared" si="6"/>
        <v>15450793.670000002</v>
      </c>
      <c r="U28" s="42">
        <f t="shared" si="6"/>
        <v>0</v>
      </c>
      <c r="V28" s="42">
        <f t="shared" si="6"/>
        <v>-10355951.50999999</v>
      </c>
      <c r="W28" s="42">
        <f t="shared" si="6"/>
        <v>-308067883.62</v>
      </c>
      <c r="X28" s="42">
        <f t="shared" si="6"/>
        <v>21488661.830000043</v>
      </c>
      <c r="Y28" s="42"/>
      <c r="Z28" s="42"/>
      <c r="AA28" s="42"/>
      <c r="AB28" s="42"/>
      <c r="AC28" s="42"/>
    </row>
    <row r="29" spans="1:29" s="38" customFormat="1" ht="7.15" hidden="1" customHeight="1" x14ac:dyDescent="0.15">
      <c r="A29" s="39"/>
      <c r="B29" s="35"/>
      <c r="C29" s="35"/>
      <c r="D29" s="3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44"/>
      <c r="T29" s="44"/>
      <c r="U29" s="44"/>
      <c r="V29" s="44"/>
      <c r="W29" s="35"/>
      <c r="X29" s="35"/>
      <c r="Y29" s="35"/>
      <c r="Z29" s="35"/>
      <c r="AA29" s="35"/>
      <c r="AB29" s="35"/>
      <c r="AC29" s="35"/>
    </row>
    <row r="30" spans="1:29" s="38" customFormat="1" ht="7.15" customHeight="1" x14ac:dyDescent="0.15">
      <c r="A30" s="39"/>
      <c r="B30" s="35"/>
      <c r="C30" s="35"/>
      <c r="D30" s="3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44"/>
      <c r="T30" s="44"/>
      <c r="U30" s="44"/>
      <c r="V30" s="44"/>
      <c r="W30" s="35"/>
      <c r="X30" s="35"/>
      <c r="Y30" s="35"/>
      <c r="Z30" s="35"/>
      <c r="AA30" s="35"/>
      <c r="AB30" s="35"/>
      <c r="AC30" s="35"/>
    </row>
    <row r="31" spans="1:29" s="38" customFormat="1" ht="7.15" customHeight="1" x14ac:dyDescent="0.15">
      <c r="A31" s="39"/>
      <c r="B31" s="35"/>
      <c r="C31" s="35"/>
      <c r="D31" s="36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4"/>
      <c r="T31" s="44"/>
      <c r="U31" s="44"/>
      <c r="V31" s="44"/>
      <c r="W31" s="35"/>
      <c r="X31" s="35"/>
      <c r="Y31" s="35"/>
      <c r="Z31" s="35"/>
      <c r="AA31" s="35"/>
      <c r="AB31" s="35"/>
      <c r="AC31" s="35"/>
    </row>
    <row r="32" spans="1:29" x14ac:dyDescent="0.25">
      <c r="A32" s="66"/>
      <c r="B32" s="45" t="s">
        <v>32</v>
      </c>
      <c r="C32" s="32"/>
      <c r="D32" s="46"/>
      <c r="E32" s="32"/>
      <c r="F32" s="37"/>
      <c r="G32" s="37"/>
      <c r="H32" s="37"/>
      <c r="I32" s="37"/>
      <c r="J32" s="37"/>
      <c r="K32" s="37"/>
      <c r="L32" s="37"/>
      <c r="M32" s="37"/>
      <c r="N32" s="66"/>
      <c r="O32" s="66"/>
      <c r="P32" s="66"/>
      <c r="Q32" s="37" t="s">
        <v>33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x14ac:dyDescent="0.25">
      <c r="A33" s="66"/>
      <c r="B33" s="66"/>
      <c r="D33" s="46"/>
      <c r="E33" s="32"/>
      <c r="F33" s="37"/>
      <c r="G33" s="37"/>
      <c r="H33" s="37"/>
      <c r="I33" s="37"/>
      <c r="J33" s="37"/>
      <c r="K33" s="37"/>
      <c r="L33" s="37"/>
      <c r="M33" s="37"/>
      <c r="N33" s="66"/>
      <c r="O33" s="66"/>
      <c r="P33" s="66"/>
      <c r="Q33" s="37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15.75" x14ac:dyDescent="0.3">
      <c r="A34" s="66"/>
      <c r="B34" s="147"/>
      <c r="C34" s="147"/>
      <c r="D34" s="147"/>
      <c r="E34" s="32"/>
      <c r="F34" s="37"/>
      <c r="G34" s="37"/>
      <c r="H34" s="37"/>
      <c r="I34" s="37"/>
      <c r="J34" s="37"/>
      <c r="K34" s="37"/>
      <c r="L34" s="37"/>
      <c r="M34" s="37"/>
      <c r="N34" s="66"/>
      <c r="O34" s="66"/>
      <c r="P34" s="66"/>
      <c r="Q34" s="148"/>
      <c r="R34" s="148"/>
      <c r="S34" s="148"/>
      <c r="T34" s="148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x14ac:dyDescent="0.25">
      <c r="A35" s="66"/>
      <c r="B35" s="143" t="s">
        <v>37</v>
      </c>
      <c r="C35" s="143"/>
      <c r="D35" s="143"/>
      <c r="E35" s="32"/>
      <c r="F35" s="37"/>
      <c r="G35" s="37"/>
      <c r="H35" s="37"/>
      <c r="I35" s="37"/>
      <c r="J35" s="37"/>
      <c r="K35" s="37"/>
      <c r="L35" s="37"/>
      <c r="M35" s="37"/>
      <c r="N35" s="66"/>
      <c r="O35" s="66"/>
      <c r="P35" s="66"/>
      <c r="Q35" s="144" t="s">
        <v>38</v>
      </c>
      <c r="R35" s="144"/>
      <c r="S35" s="144"/>
      <c r="T35" s="144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x14ac:dyDescent="0.25">
      <c r="A36" s="145" t="s">
        <v>39</v>
      </c>
      <c r="B36" s="145"/>
      <c r="C36" s="145"/>
      <c r="D36" s="145"/>
      <c r="E36" s="145"/>
      <c r="F36" s="37"/>
      <c r="G36" s="37"/>
      <c r="H36" s="37"/>
      <c r="I36" s="37"/>
      <c r="J36" s="37"/>
      <c r="K36" s="37"/>
      <c r="L36" s="37"/>
      <c r="M36" s="37"/>
      <c r="N36" s="66"/>
      <c r="O36" s="66"/>
      <c r="P36" s="66"/>
      <c r="Q36" s="144" t="s">
        <v>34</v>
      </c>
      <c r="R36" s="144"/>
      <c r="S36" s="144"/>
      <c r="T36" s="144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x14ac:dyDescent="0.25">
      <c r="A37" s="66"/>
      <c r="B37" s="32"/>
      <c r="C37" s="32"/>
      <c r="D37" s="46"/>
      <c r="E37" s="32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x14ac:dyDescent="0.25">
      <c r="A38" s="47" t="s">
        <v>35</v>
      </c>
      <c r="B38" s="32"/>
      <c r="C38" s="32"/>
      <c r="D38" s="46"/>
      <c r="E38" s="32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x14ac:dyDescent="0.25">
      <c r="A39" s="66"/>
      <c r="B39" s="32"/>
      <c r="C39" s="32"/>
      <c r="D39" s="46"/>
      <c r="E39" s="32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x14ac:dyDescent="0.25">
      <c r="A40" s="70"/>
      <c r="B40" s="32"/>
      <c r="C40" s="32"/>
      <c r="D40" s="46"/>
      <c r="E40" s="32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x14ac:dyDescent="0.25">
      <c r="A41" s="71"/>
      <c r="B41" s="32"/>
      <c r="C41" s="32"/>
      <c r="D41" s="46"/>
      <c r="E41" s="32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x14ac:dyDescent="0.25">
      <c r="A42" s="66"/>
      <c r="B42" s="32"/>
      <c r="C42" s="32"/>
      <c r="D42" s="46"/>
      <c r="E42" s="32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x14ac:dyDescent="0.25">
      <c r="A43" s="72"/>
      <c r="B43" s="32"/>
      <c r="C43" s="32"/>
      <c r="D43" s="46"/>
      <c r="E43" s="32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x14ac:dyDescent="0.25">
      <c r="A44" s="71"/>
      <c r="B44" s="32"/>
      <c r="C44" s="32"/>
      <c r="D44" s="46"/>
      <c r="E44" s="32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x14ac:dyDescent="0.25">
      <c r="A45" s="66"/>
      <c r="B45" s="32"/>
      <c r="C45" s="32"/>
      <c r="D45" s="46"/>
      <c r="E45" s="32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x14ac:dyDescent="0.25">
      <c r="A46" s="66"/>
      <c r="B46" s="32"/>
      <c r="C46" s="32"/>
      <c r="D46" s="46"/>
      <c r="E46" s="32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x14ac:dyDescent="0.25">
      <c r="A47" s="66"/>
      <c r="B47" s="32"/>
      <c r="C47" s="32"/>
      <c r="D47" s="46"/>
      <c r="E47" s="32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x14ac:dyDescent="0.25">
      <c r="A48" s="66"/>
      <c r="B48" s="32"/>
      <c r="C48" s="32"/>
      <c r="D48" s="46"/>
      <c r="E48" s="32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x14ac:dyDescent="0.25">
      <c r="A49" s="66"/>
      <c r="B49" s="32"/>
      <c r="C49" s="32"/>
      <c r="D49" s="46"/>
      <c r="E49" s="32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x14ac:dyDescent="0.25">
      <c r="A50" s="66"/>
      <c r="B50" s="32"/>
      <c r="C50" s="32"/>
      <c r="D50" s="46"/>
      <c r="E50" s="32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x14ac:dyDescent="0.25">
      <c r="A51" s="66"/>
      <c r="B51" s="32"/>
      <c r="C51" s="32"/>
      <c r="D51" s="46"/>
      <c r="E51" s="32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x14ac:dyDescent="0.25">
      <c r="B52" s="32"/>
      <c r="C52" s="32"/>
      <c r="D52" s="46"/>
      <c r="E52" s="32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x14ac:dyDescent="0.25">
      <c r="B53" s="32"/>
      <c r="C53" s="32"/>
      <c r="D53" s="46"/>
      <c r="E53" s="32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x14ac:dyDescent="0.25">
      <c r="B54" s="32"/>
      <c r="C54" s="32"/>
      <c r="D54" s="46"/>
      <c r="E54" s="32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x14ac:dyDescent="0.25">
      <c r="A55" s="48"/>
      <c r="B55" s="32"/>
      <c r="C55" s="32"/>
      <c r="D55" s="46"/>
      <c r="E55" s="32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x14ac:dyDescent="0.25">
      <c r="A56" s="48"/>
      <c r="B56" s="32"/>
      <c r="C56" s="32"/>
      <c r="D56" s="46"/>
      <c r="E56" s="32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x14ac:dyDescent="0.25">
      <c r="B57" s="32"/>
      <c r="C57" s="32"/>
      <c r="D57" s="46"/>
      <c r="E57" s="32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x14ac:dyDescent="0.25">
      <c r="B58" s="32"/>
      <c r="C58" s="32"/>
      <c r="D58" s="46"/>
      <c r="E58" s="32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x14ac:dyDescent="0.25">
      <c r="A59" s="49"/>
      <c r="B59" s="32"/>
      <c r="D59" s="46"/>
      <c r="E59" s="32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x14ac:dyDescent="0.25">
      <c r="A60" s="49"/>
      <c r="B60" s="32"/>
      <c r="C60" s="32"/>
      <c r="D60" s="46"/>
      <c r="E60" s="32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x14ac:dyDescent="0.25">
      <c r="B61" s="32"/>
      <c r="C61" s="32"/>
      <c r="D61" s="46"/>
      <c r="E61" s="3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x14ac:dyDescent="0.25">
      <c r="A62" s="50"/>
      <c r="B62" s="32"/>
      <c r="C62" s="32"/>
      <c r="D62" s="46"/>
      <c r="E62" s="3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x14ac:dyDescent="0.25">
      <c r="B63" s="32"/>
      <c r="C63" s="32"/>
      <c r="D63" s="46"/>
      <c r="E63" s="3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x14ac:dyDescent="0.25">
      <c r="A64" s="51"/>
      <c r="B64" s="32"/>
      <c r="C64" s="32"/>
      <c r="D64" s="46"/>
      <c r="E64" s="3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x14ac:dyDescent="0.25">
      <c r="B65" s="52"/>
      <c r="C65" s="52"/>
      <c r="D65" s="53"/>
      <c r="E65" s="52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</row>
    <row r="66" spans="1:29" x14ac:dyDescent="0.25">
      <c r="B66" s="54"/>
      <c r="C66" s="54"/>
      <c r="D66" s="55"/>
      <c r="E66" s="54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4"/>
      <c r="S66" s="54"/>
      <c r="T66" s="54"/>
      <c r="U66" s="54"/>
      <c r="V66" s="54"/>
      <c r="W66" s="54"/>
      <c r="X66" s="52"/>
      <c r="Y66" s="52"/>
      <c r="Z66" s="52"/>
      <c r="AA66" s="52"/>
      <c r="AB66" s="52"/>
      <c r="AC66" s="52"/>
    </row>
    <row r="67" spans="1:29" x14ac:dyDescent="0.25">
      <c r="B67" s="54"/>
      <c r="C67" s="54"/>
      <c r="D67" s="55"/>
      <c r="E67" s="54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4"/>
      <c r="S67" s="54"/>
      <c r="T67" s="54"/>
      <c r="U67" s="54"/>
      <c r="V67" s="54"/>
      <c r="W67" s="54"/>
      <c r="X67" s="52"/>
      <c r="Y67" s="52"/>
      <c r="Z67" s="52"/>
      <c r="AA67" s="52"/>
      <c r="AB67" s="52"/>
      <c r="AC67" s="52"/>
    </row>
    <row r="68" spans="1:29" x14ac:dyDescent="0.25">
      <c r="A68" s="54"/>
      <c r="B68" s="54"/>
      <c r="C68" s="54"/>
      <c r="D68" s="55"/>
      <c r="E68" s="54"/>
      <c r="F68" s="56"/>
      <c r="G68" s="56"/>
      <c r="H68" s="57"/>
      <c r="I68" s="56"/>
      <c r="J68" s="56"/>
      <c r="K68" s="56"/>
      <c r="L68" s="56"/>
      <c r="M68" s="56"/>
      <c r="N68" s="56"/>
      <c r="O68" s="56"/>
      <c r="P68" s="56"/>
      <c r="Q68" s="56"/>
      <c r="R68" s="54"/>
      <c r="S68" s="54"/>
      <c r="T68" s="54"/>
      <c r="U68" s="54"/>
      <c r="V68" s="54"/>
      <c r="W68" s="54"/>
      <c r="X68" s="52"/>
      <c r="Y68" s="52"/>
      <c r="Z68" s="52"/>
      <c r="AA68" s="52"/>
      <c r="AB68" s="52"/>
      <c r="AC68" s="52"/>
    </row>
    <row r="69" spans="1:29" x14ac:dyDescent="0.25">
      <c r="A69" s="54"/>
      <c r="B69" s="54"/>
      <c r="C69" s="54"/>
      <c r="D69" s="55"/>
      <c r="E69" s="54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4"/>
      <c r="S69" s="54"/>
      <c r="T69" s="54"/>
      <c r="U69" s="54"/>
      <c r="V69" s="54"/>
      <c r="W69" s="54"/>
      <c r="X69" s="52"/>
      <c r="Y69" s="52"/>
      <c r="Z69" s="52"/>
      <c r="AA69" s="52"/>
      <c r="AB69" s="52"/>
      <c r="AC69" s="52"/>
    </row>
    <row r="70" spans="1:29" x14ac:dyDescent="0.25">
      <c r="A70" s="58"/>
      <c r="B70" s="58"/>
      <c r="C70" s="58"/>
      <c r="D70" s="59"/>
      <c r="E70" s="58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8"/>
      <c r="S70" s="58"/>
      <c r="T70" s="58"/>
      <c r="U70" s="58"/>
      <c r="V70" s="58"/>
      <c r="W70" s="58"/>
      <c r="X70" s="52"/>
      <c r="Y70" s="52"/>
      <c r="Z70" s="52"/>
      <c r="AA70" s="52"/>
      <c r="AB70" s="52"/>
      <c r="AC70" s="52"/>
    </row>
    <row r="71" spans="1:29" x14ac:dyDescent="0.25">
      <c r="A71" s="58"/>
      <c r="B71" s="60"/>
      <c r="C71" s="58"/>
      <c r="D71" s="59"/>
      <c r="E71" s="58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8"/>
      <c r="S71" s="58"/>
      <c r="T71" s="58"/>
      <c r="U71" s="58"/>
      <c r="V71" s="58"/>
      <c r="W71" s="58"/>
      <c r="X71" s="52"/>
      <c r="Y71" s="52"/>
      <c r="Z71" s="52"/>
      <c r="AA71" s="52"/>
      <c r="AB71" s="52"/>
      <c r="AC71" s="52"/>
    </row>
    <row r="72" spans="1:29" x14ac:dyDescent="0.25">
      <c r="A72" s="58"/>
      <c r="B72" s="58"/>
      <c r="C72" s="58"/>
      <c r="D72" s="59"/>
      <c r="E72" s="58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58"/>
      <c r="T72" s="58"/>
      <c r="U72" s="58"/>
      <c r="V72" s="58"/>
      <c r="W72" s="58"/>
      <c r="X72" s="52"/>
      <c r="Y72" s="52"/>
      <c r="Z72" s="52"/>
      <c r="AA72" s="52"/>
      <c r="AB72" s="52"/>
      <c r="AC72" s="52"/>
    </row>
    <row r="73" spans="1:29" x14ac:dyDescent="0.25">
      <c r="A73" s="54"/>
      <c r="B73" s="54"/>
      <c r="C73" s="54"/>
      <c r="D73" s="55"/>
      <c r="E73" s="54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4"/>
      <c r="S73" s="54"/>
      <c r="T73" s="54"/>
      <c r="U73" s="54"/>
      <c r="V73" s="54"/>
      <c r="W73" s="54"/>
      <c r="X73" s="52"/>
      <c r="Y73" s="52"/>
      <c r="Z73" s="52"/>
      <c r="AA73" s="52"/>
      <c r="AB73" s="52"/>
      <c r="AC73" s="52"/>
    </row>
    <row r="74" spans="1:29" x14ac:dyDescent="0.25">
      <c r="A74" s="5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56"/>
      <c r="S74" s="146"/>
      <c r="T74" s="146"/>
      <c r="U74" s="146"/>
      <c r="V74" s="146"/>
      <c r="W74" s="56"/>
      <c r="X74" s="52"/>
      <c r="Y74" s="52"/>
      <c r="Z74" s="52"/>
      <c r="AA74" s="52"/>
      <c r="AB74" s="52"/>
      <c r="AC74" s="52"/>
    </row>
    <row r="75" spans="1:29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52"/>
      <c r="Y75" s="52"/>
      <c r="Z75" s="52"/>
      <c r="AA75" s="52"/>
      <c r="AB75" s="52"/>
      <c r="AC75" s="52"/>
    </row>
    <row r="76" spans="1:29" x14ac:dyDescent="0.25">
      <c r="A76" s="20"/>
      <c r="B76" s="141"/>
      <c r="C76" s="142"/>
      <c r="D76" s="142"/>
      <c r="E76" s="142"/>
      <c r="F76" s="141"/>
      <c r="G76" s="142"/>
      <c r="H76" s="142"/>
      <c r="I76" s="142"/>
      <c r="J76" s="141"/>
      <c r="K76" s="142"/>
      <c r="L76" s="142"/>
      <c r="M76" s="142"/>
      <c r="N76" s="141"/>
      <c r="O76" s="142"/>
      <c r="P76" s="142"/>
      <c r="Q76" s="142"/>
      <c r="R76" s="20"/>
      <c r="S76" s="141"/>
      <c r="T76" s="142"/>
      <c r="U76" s="142"/>
      <c r="V76" s="142"/>
      <c r="W76" s="21"/>
      <c r="X76" s="52"/>
      <c r="Y76" s="52"/>
      <c r="Z76" s="52"/>
      <c r="AA76" s="52"/>
      <c r="AB76" s="52"/>
      <c r="AC76" s="52"/>
    </row>
    <row r="77" spans="1:29" x14ac:dyDescent="0.25">
      <c r="A77" s="20"/>
      <c r="B77" s="21"/>
      <c r="C77" s="22"/>
      <c r="D77" s="23"/>
      <c r="E77" s="22"/>
      <c r="F77" s="21"/>
      <c r="G77" s="22"/>
      <c r="H77" s="22"/>
      <c r="I77" s="22"/>
      <c r="J77" s="21"/>
      <c r="K77" s="22"/>
      <c r="L77" s="22"/>
      <c r="M77" s="22"/>
      <c r="N77" s="21"/>
      <c r="O77" s="22"/>
      <c r="P77" s="22"/>
      <c r="Q77" s="22"/>
      <c r="R77" s="20"/>
      <c r="S77" s="21"/>
      <c r="T77" s="22"/>
      <c r="U77" s="22"/>
      <c r="V77" s="22"/>
      <c r="W77" s="21"/>
      <c r="X77" s="52"/>
      <c r="Y77" s="52"/>
      <c r="Z77" s="52"/>
      <c r="AA77" s="52"/>
      <c r="AB77" s="52"/>
      <c r="AC77" s="52"/>
    </row>
    <row r="78" spans="1:29" x14ac:dyDescent="0.25">
      <c r="A78" s="57"/>
      <c r="B78" s="44"/>
      <c r="C78" s="44"/>
      <c r="D78" s="62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62"/>
      <c r="X78" s="52"/>
      <c r="Y78" s="52"/>
      <c r="Z78" s="52"/>
      <c r="AA78" s="52"/>
      <c r="AB78" s="52"/>
      <c r="AC78" s="52"/>
    </row>
    <row r="79" spans="1:29" x14ac:dyDescent="0.25">
      <c r="A79" s="57"/>
      <c r="B79" s="44"/>
      <c r="C79" s="44"/>
      <c r="D79" s="62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61"/>
      <c r="X79" s="52"/>
      <c r="Y79" s="52"/>
      <c r="Z79" s="52"/>
      <c r="AA79" s="52"/>
      <c r="AB79" s="52"/>
      <c r="AC79" s="52"/>
    </row>
    <row r="80" spans="1:29" x14ac:dyDescent="0.25">
      <c r="A80" s="57"/>
      <c r="B80" s="44"/>
      <c r="C80" s="44"/>
      <c r="D80" s="62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62"/>
      <c r="X80" s="52"/>
      <c r="Y80" s="52"/>
      <c r="Z80" s="52"/>
      <c r="AA80" s="52"/>
      <c r="AB80" s="52"/>
      <c r="AC80" s="52"/>
    </row>
    <row r="81" spans="1:29" x14ac:dyDescent="0.25">
      <c r="A81" s="57"/>
      <c r="B81" s="44"/>
      <c r="C81" s="44"/>
      <c r="D81" s="62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61"/>
      <c r="X81" s="52"/>
      <c r="Y81" s="52"/>
      <c r="Z81" s="52"/>
      <c r="AA81" s="52"/>
      <c r="AB81" s="52"/>
      <c r="AC81" s="52"/>
    </row>
    <row r="82" spans="1:29" x14ac:dyDescent="0.25">
      <c r="A82" s="57"/>
      <c r="B82" s="44"/>
      <c r="C82" s="44"/>
      <c r="D82" s="62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62"/>
      <c r="X82" s="52"/>
      <c r="Y82" s="52"/>
      <c r="Z82" s="52"/>
      <c r="AA82" s="52"/>
      <c r="AB82" s="52"/>
      <c r="AC82" s="52"/>
    </row>
    <row r="83" spans="1:29" x14ac:dyDescent="0.25">
      <c r="A83" s="57"/>
      <c r="B83" s="44"/>
      <c r="C83" s="44"/>
      <c r="D83" s="62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61"/>
      <c r="X83" s="52"/>
      <c r="Y83" s="52"/>
      <c r="Z83" s="52"/>
      <c r="AA83" s="52"/>
      <c r="AB83" s="52"/>
      <c r="AC83" s="52"/>
    </row>
    <row r="84" spans="1:29" x14ac:dyDescent="0.25">
      <c r="A84" s="57"/>
      <c r="B84" s="44"/>
      <c r="C84" s="44"/>
      <c r="D84" s="62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62"/>
      <c r="X84" s="52"/>
      <c r="Y84" s="52"/>
      <c r="Z84" s="52"/>
      <c r="AA84" s="52"/>
      <c r="AB84" s="52"/>
      <c r="AC84" s="52"/>
    </row>
    <row r="85" spans="1:29" x14ac:dyDescent="0.25">
      <c r="A85" s="57"/>
      <c r="B85" s="44"/>
      <c r="C85" s="44"/>
      <c r="D85" s="62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62"/>
      <c r="X85" s="52"/>
      <c r="Y85" s="52"/>
      <c r="Z85" s="52"/>
      <c r="AA85" s="52"/>
      <c r="AB85" s="52"/>
      <c r="AC85" s="52"/>
    </row>
    <row r="86" spans="1:29" x14ac:dyDescent="0.25">
      <c r="A86" s="63"/>
      <c r="B86" s="44"/>
      <c r="C86" s="44"/>
      <c r="D86" s="62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62"/>
      <c r="X86" s="52"/>
      <c r="Y86" s="52"/>
      <c r="Z86" s="52"/>
      <c r="AA86" s="52"/>
      <c r="AB86" s="52"/>
      <c r="AC86" s="52"/>
    </row>
    <row r="87" spans="1:29" x14ac:dyDescent="0.25">
      <c r="A87" s="63"/>
      <c r="B87" s="44"/>
      <c r="C87" s="44"/>
      <c r="D87" s="62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62"/>
      <c r="X87" s="52"/>
      <c r="Y87" s="52"/>
      <c r="Z87" s="52"/>
      <c r="AA87" s="52"/>
      <c r="AB87" s="52"/>
      <c r="AC87" s="52"/>
    </row>
    <row r="88" spans="1:29" x14ac:dyDescent="0.25">
      <c r="A88" s="57"/>
      <c r="B88" s="44"/>
      <c r="C88" s="44"/>
      <c r="D88" s="62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62"/>
      <c r="X88" s="52"/>
      <c r="Y88" s="52"/>
      <c r="Z88" s="52"/>
      <c r="AA88" s="52"/>
      <c r="AB88" s="52"/>
      <c r="AC88" s="52"/>
    </row>
    <row r="89" spans="1:29" x14ac:dyDescent="0.25">
      <c r="A89" s="56"/>
      <c r="B89" s="44"/>
      <c r="C89" s="44"/>
      <c r="D89" s="62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52"/>
      <c r="Y89" s="52"/>
      <c r="Z89" s="52"/>
      <c r="AA89" s="52"/>
      <c r="AB89" s="52"/>
      <c r="AC89" s="52"/>
    </row>
    <row r="90" spans="1:29" x14ac:dyDescent="0.25">
      <c r="A90" s="56"/>
      <c r="B90" s="44"/>
      <c r="C90" s="44"/>
      <c r="D90" s="62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52"/>
      <c r="Y90" s="52"/>
      <c r="Z90" s="52"/>
      <c r="AA90" s="52"/>
      <c r="AB90" s="52"/>
      <c r="AC90" s="52"/>
    </row>
    <row r="91" spans="1:29" x14ac:dyDescent="0.25">
      <c r="A91" s="54"/>
      <c r="B91" s="52"/>
      <c r="C91" s="52"/>
      <c r="D91" s="53"/>
      <c r="E91" s="52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</row>
    <row r="92" spans="1:29" x14ac:dyDescent="0.25">
      <c r="A92" s="54"/>
      <c r="B92" s="54"/>
      <c r="C92" s="52"/>
      <c r="D92" s="53"/>
      <c r="E92" s="52"/>
      <c r="F92" s="44"/>
      <c r="G92" s="44"/>
      <c r="H92" s="44"/>
      <c r="I92" s="44"/>
      <c r="J92" s="44"/>
      <c r="K92" s="44"/>
      <c r="L92" s="44"/>
      <c r="M92" s="44"/>
      <c r="N92" s="56"/>
      <c r="O92" s="56"/>
      <c r="P92" s="56"/>
      <c r="Q92" s="44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</row>
    <row r="93" spans="1:29" x14ac:dyDescent="0.25">
      <c r="A93" s="54"/>
      <c r="B93" s="54"/>
      <c r="C93" s="52"/>
      <c r="D93" s="53"/>
      <c r="E93" s="52"/>
      <c r="F93" s="44"/>
      <c r="G93" s="44"/>
      <c r="H93" s="44"/>
      <c r="I93" s="44"/>
      <c r="J93" s="44"/>
      <c r="K93" s="44"/>
      <c r="L93" s="44"/>
      <c r="M93" s="44"/>
      <c r="N93" s="56"/>
      <c r="O93" s="56"/>
      <c r="P93" s="56"/>
      <c r="Q93" s="44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</row>
    <row r="94" spans="1:29" x14ac:dyDescent="0.25">
      <c r="A94" s="54"/>
      <c r="B94" s="54"/>
      <c r="C94" s="52"/>
      <c r="D94" s="53"/>
      <c r="E94" s="52"/>
      <c r="F94" s="44"/>
      <c r="G94" s="44"/>
      <c r="H94" s="44"/>
      <c r="I94" s="44"/>
      <c r="J94" s="44"/>
      <c r="K94" s="44"/>
      <c r="L94" s="44"/>
      <c r="M94" s="44"/>
      <c r="N94" s="56"/>
      <c r="O94" s="56"/>
      <c r="P94" s="56"/>
      <c r="Q94" s="44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</row>
    <row r="95" spans="1:29" x14ac:dyDescent="0.25">
      <c r="A95" s="54"/>
      <c r="B95" s="54"/>
      <c r="C95" s="52"/>
      <c r="D95" s="53"/>
      <c r="E95" s="52"/>
      <c r="F95" s="44"/>
      <c r="G95" s="44"/>
      <c r="H95" s="44"/>
      <c r="I95" s="44"/>
      <c r="J95" s="44"/>
      <c r="K95" s="44"/>
      <c r="L95" s="44"/>
      <c r="M95" s="44"/>
      <c r="N95" s="56"/>
      <c r="O95" s="56"/>
      <c r="P95" s="56"/>
      <c r="Q95" s="44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</row>
    <row r="96" spans="1:29" x14ac:dyDescent="0.25">
      <c r="A96" s="54"/>
      <c r="B96" s="54"/>
      <c r="C96" s="52"/>
      <c r="D96" s="53"/>
      <c r="E96" s="52"/>
      <c r="F96" s="44"/>
      <c r="G96" s="44"/>
      <c r="H96" s="44"/>
      <c r="I96" s="44"/>
      <c r="J96" s="44"/>
      <c r="K96" s="44"/>
      <c r="L96" s="44"/>
      <c r="M96" s="44"/>
      <c r="N96" s="56"/>
      <c r="O96" s="56"/>
      <c r="P96" s="56"/>
      <c r="Q96" s="44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</row>
    <row r="97" spans="1:29" x14ac:dyDescent="0.25">
      <c r="A97" s="54"/>
      <c r="B97" s="52"/>
      <c r="C97" s="52"/>
      <c r="D97" s="53"/>
      <c r="E97" s="52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</row>
    <row r="98" spans="1:29" x14ac:dyDescent="0.25">
      <c r="A98" s="54"/>
      <c r="B98" s="52"/>
      <c r="C98" s="52"/>
      <c r="D98" s="53"/>
      <c r="E98" s="52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</row>
    <row r="99" spans="1:29" x14ac:dyDescent="0.25">
      <c r="A99" s="54"/>
      <c r="B99" s="52"/>
      <c r="C99" s="52"/>
      <c r="D99" s="53"/>
      <c r="E99" s="52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</row>
    <row r="100" spans="1:29" x14ac:dyDescent="0.25">
      <c r="B100" s="52"/>
      <c r="C100" s="52"/>
      <c r="D100" s="53"/>
      <c r="E100" s="5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</row>
    <row r="101" spans="1:29" x14ac:dyDescent="0.25">
      <c r="B101" s="52"/>
      <c r="C101" s="52"/>
      <c r="D101" s="53"/>
      <c r="E101" s="52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</row>
    <row r="102" spans="1:29" x14ac:dyDescent="0.25">
      <c r="B102" s="52"/>
      <c r="C102" s="52"/>
      <c r="D102" s="53"/>
      <c r="E102" s="52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</row>
    <row r="103" spans="1:29" x14ac:dyDescent="0.25">
      <c r="B103" s="52"/>
      <c r="C103" s="52"/>
      <c r="D103" s="53"/>
      <c r="E103" s="52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</row>
    <row r="104" spans="1:29" x14ac:dyDescent="0.25">
      <c r="B104" s="52"/>
      <c r="C104" s="52"/>
      <c r="D104" s="53"/>
      <c r="E104" s="52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</row>
    <row r="105" spans="1:29" x14ac:dyDescent="0.25">
      <c r="B105" s="52"/>
      <c r="C105" s="52"/>
      <c r="D105" s="53"/>
      <c r="E105" s="52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</row>
    <row r="106" spans="1:29" x14ac:dyDescent="0.25">
      <c r="B106" s="52"/>
      <c r="C106" s="52"/>
      <c r="D106" s="53"/>
      <c r="E106" s="52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</row>
    <row r="107" spans="1:29" x14ac:dyDescent="0.25">
      <c r="B107" s="52"/>
      <c r="C107" s="52"/>
      <c r="D107" s="53"/>
      <c r="E107" s="52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</row>
    <row r="108" spans="1:29" x14ac:dyDescent="0.25">
      <c r="B108" s="52"/>
      <c r="C108" s="52"/>
      <c r="D108" s="53"/>
      <c r="E108" s="52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</row>
    <row r="109" spans="1:29" x14ac:dyDescent="0.25">
      <c r="B109" s="52"/>
      <c r="C109" s="52"/>
      <c r="D109" s="53"/>
      <c r="E109" s="52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</row>
    <row r="110" spans="1:29" x14ac:dyDescent="0.25">
      <c r="B110" s="52"/>
      <c r="C110" s="52"/>
      <c r="D110" s="53"/>
      <c r="E110" s="52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</row>
    <row r="111" spans="1:29" x14ac:dyDescent="0.25">
      <c r="B111" s="52"/>
      <c r="C111" s="52"/>
      <c r="D111" s="53"/>
      <c r="E111" s="52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</row>
    <row r="112" spans="1:29" x14ac:dyDescent="0.25">
      <c r="B112" s="52"/>
      <c r="C112" s="52"/>
      <c r="D112" s="53"/>
      <c r="E112" s="52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</row>
    <row r="113" spans="2:29" x14ac:dyDescent="0.25">
      <c r="B113" s="52"/>
      <c r="C113" s="52"/>
      <c r="D113" s="53"/>
      <c r="E113" s="52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</row>
    <row r="114" spans="2:29" x14ac:dyDescent="0.25">
      <c r="B114" s="54"/>
      <c r="C114" s="54"/>
      <c r="D114" s="55"/>
      <c r="E114" s="5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</row>
    <row r="115" spans="2:29" x14ac:dyDescent="0.25">
      <c r="B115" s="54"/>
      <c r="C115" s="54"/>
      <c r="D115" s="55"/>
      <c r="E115" s="5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</row>
    <row r="116" spans="2:29" x14ac:dyDescent="0.25"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2:29" x14ac:dyDescent="0.25"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2:29" x14ac:dyDescent="0.25"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2:29" x14ac:dyDescent="0.25"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2:29" x14ac:dyDescent="0.25"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2:29" x14ac:dyDescent="0.25"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2:29" x14ac:dyDescent="0.25"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2:29" x14ac:dyDescent="0.25"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2:29" x14ac:dyDescent="0.25"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2:29" x14ac:dyDescent="0.25"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2:29" x14ac:dyDescent="0.25"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2:29" x14ac:dyDescent="0.25"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2:29" x14ac:dyDescent="0.25"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6:17" s="2" customFormat="1" x14ac:dyDescent="0.25"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6:17" s="2" customFormat="1" x14ac:dyDescent="0.25"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6:17" s="2" customFormat="1" x14ac:dyDescent="0.25"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6:17" s="2" customFormat="1" x14ac:dyDescent="0.25"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6:17" s="2" customFormat="1" x14ac:dyDescent="0.25"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</row>
    <row r="134" spans="6:17" s="2" customFormat="1" x14ac:dyDescent="0.25"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6:17" s="2" customFormat="1" x14ac:dyDescent="0.25"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6:17" s="2" customFormat="1" x14ac:dyDescent="0.25"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6:17" s="2" customFormat="1" x14ac:dyDescent="0.25"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6:17" s="2" customFormat="1" x14ac:dyDescent="0.25"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6:17" s="2" customFormat="1" x14ac:dyDescent="0.25"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</row>
    <row r="140" spans="6:17" s="2" customFormat="1" x14ac:dyDescent="0.25"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</row>
    <row r="141" spans="6:17" s="2" customFormat="1" x14ac:dyDescent="0.25"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6:17" s="2" customFormat="1" x14ac:dyDescent="0.25"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</row>
    <row r="143" spans="6:17" s="2" customFormat="1" x14ac:dyDescent="0.25"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6:17" s="2" customFormat="1" x14ac:dyDescent="0.25"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</row>
    <row r="145" spans="6:17" s="2" customFormat="1" x14ac:dyDescent="0.25"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6:17" s="2" customFormat="1" x14ac:dyDescent="0.25"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</row>
    <row r="147" spans="6:17" s="2" customFormat="1" x14ac:dyDescent="0.25"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6:17" s="2" customFormat="1" x14ac:dyDescent="0.25"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</row>
    <row r="149" spans="6:17" s="2" customFormat="1" x14ac:dyDescent="0.25"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6:17" s="2" customFormat="1" x14ac:dyDescent="0.25"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6:17" s="2" customFormat="1" x14ac:dyDescent="0.25"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6:17" s="2" customFormat="1" x14ac:dyDescent="0.25"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</row>
    <row r="153" spans="6:17" s="2" customFormat="1" x14ac:dyDescent="0.25"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</row>
    <row r="154" spans="6:17" s="2" customFormat="1" x14ac:dyDescent="0.25"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</row>
    <row r="155" spans="6:17" s="2" customFormat="1" x14ac:dyDescent="0.25"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</row>
    <row r="156" spans="6:17" s="2" customFormat="1" x14ac:dyDescent="0.25"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</row>
    <row r="157" spans="6:17" s="2" customFormat="1" x14ac:dyDescent="0.25"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</row>
    <row r="158" spans="6:17" s="2" customFormat="1" x14ac:dyDescent="0.25"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</row>
    <row r="159" spans="6:17" s="2" customFormat="1" x14ac:dyDescent="0.25"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</row>
    <row r="160" spans="6:17" s="2" customFormat="1" x14ac:dyDescent="0.25"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</row>
    <row r="161" spans="6:17" s="2" customFormat="1" x14ac:dyDescent="0.25"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</row>
    <row r="162" spans="6:17" s="2" customFormat="1" x14ac:dyDescent="0.25"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</row>
    <row r="163" spans="6:17" s="2" customFormat="1" x14ac:dyDescent="0.25"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</row>
    <row r="164" spans="6:17" s="2" customFormat="1" x14ac:dyDescent="0.25"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</row>
    <row r="165" spans="6:17" s="2" customFormat="1" x14ac:dyDescent="0.25"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</row>
    <row r="166" spans="6:17" s="2" customFormat="1" x14ac:dyDescent="0.25"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</row>
    <row r="167" spans="6:17" s="2" customFormat="1" x14ac:dyDescent="0.25"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</row>
    <row r="168" spans="6:17" s="2" customFormat="1" x14ac:dyDescent="0.25"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</row>
    <row r="169" spans="6:17" s="2" customFormat="1" x14ac:dyDescent="0.25"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</row>
    <row r="170" spans="6:17" s="2" customFormat="1" x14ac:dyDescent="0.25"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6:17" s="2" customFormat="1" x14ac:dyDescent="0.25"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</row>
    <row r="172" spans="6:17" s="2" customFormat="1" x14ac:dyDescent="0.25"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</row>
    <row r="173" spans="6:17" s="2" customFormat="1" x14ac:dyDescent="0.25"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</row>
    <row r="174" spans="6:17" s="2" customFormat="1" x14ac:dyDescent="0.25"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</row>
    <row r="175" spans="6:17" s="2" customFormat="1" x14ac:dyDescent="0.25"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</row>
    <row r="176" spans="6:17" s="2" customFormat="1" x14ac:dyDescent="0.25"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</row>
    <row r="177" spans="6:17" s="2" customFormat="1" x14ac:dyDescent="0.25"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</row>
    <row r="178" spans="6:17" s="2" customFormat="1" x14ac:dyDescent="0.25"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</row>
    <row r="179" spans="6:17" s="2" customFormat="1" x14ac:dyDescent="0.25"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</row>
    <row r="180" spans="6:17" s="2" customFormat="1" x14ac:dyDescent="0.25"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</row>
    <row r="181" spans="6:17" s="2" customFormat="1" x14ac:dyDescent="0.25"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</row>
    <row r="182" spans="6:17" s="2" customFormat="1" x14ac:dyDescent="0.25"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</row>
    <row r="183" spans="6:17" s="2" customFormat="1" x14ac:dyDescent="0.25"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</row>
    <row r="184" spans="6:17" s="2" customFormat="1" x14ac:dyDescent="0.25"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</row>
    <row r="185" spans="6:17" s="2" customFormat="1" x14ac:dyDescent="0.25"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</row>
    <row r="186" spans="6:17" s="2" customFormat="1" x14ac:dyDescent="0.25"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</row>
    <row r="187" spans="6:17" s="2" customFormat="1" x14ac:dyDescent="0.25"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6:17" s="2" customFormat="1" x14ac:dyDescent="0.25"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6:17" s="2" customFormat="1" x14ac:dyDescent="0.25"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</row>
    <row r="190" spans="6:17" s="2" customFormat="1" x14ac:dyDescent="0.25"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</row>
    <row r="191" spans="6:17" s="2" customFormat="1" x14ac:dyDescent="0.25"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</row>
    <row r="192" spans="6:17" s="2" customFormat="1" x14ac:dyDescent="0.25"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</row>
    <row r="193" spans="6:17" s="2" customFormat="1" x14ac:dyDescent="0.25"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</row>
    <row r="194" spans="6:17" s="2" customFormat="1" x14ac:dyDescent="0.25"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</row>
    <row r="195" spans="6:17" s="2" customFormat="1" x14ac:dyDescent="0.25"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</row>
    <row r="196" spans="6:17" s="2" customFormat="1" x14ac:dyDescent="0.25"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6:17" s="2" customFormat="1" x14ac:dyDescent="0.25"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6:17" s="2" customFormat="1" x14ac:dyDescent="0.25"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</row>
    <row r="199" spans="6:17" s="2" customFormat="1" x14ac:dyDescent="0.25"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</row>
    <row r="200" spans="6:17" s="2" customFormat="1" x14ac:dyDescent="0.25"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</row>
    <row r="201" spans="6:17" s="2" customFormat="1" x14ac:dyDescent="0.25"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</row>
    <row r="202" spans="6:17" s="2" customFormat="1" x14ac:dyDescent="0.25"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</row>
    <row r="203" spans="6:17" s="2" customFormat="1" x14ac:dyDescent="0.25"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</row>
    <row r="204" spans="6:17" s="2" customFormat="1" x14ac:dyDescent="0.25"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</row>
    <row r="205" spans="6:17" s="2" customFormat="1" x14ac:dyDescent="0.25"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</row>
    <row r="206" spans="6:17" s="2" customFormat="1" x14ac:dyDescent="0.25"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</row>
    <row r="207" spans="6:17" s="2" customFormat="1" x14ac:dyDescent="0.25"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</row>
    <row r="208" spans="6:17" s="2" customFormat="1" x14ac:dyDescent="0.25"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</row>
    <row r="209" spans="6:17" s="2" customFormat="1" x14ac:dyDescent="0.25"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</row>
    <row r="210" spans="6:17" s="2" customFormat="1" x14ac:dyDescent="0.25"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</row>
    <row r="211" spans="6:17" s="2" customFormat="1" x14ac:dyDescent="0.25"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</row>
    <row r="212" spans="6:17" s="2" customFormat="1" x14ac:dyDescent="0.25"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</row>
    <row r="213" spans="6:17" s="2" customFormat="1" x14ac:dyDescent="0.25"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</row>
    <row r="214" spans="6:17" s="2" customFormat="1" x14ac:dyDescent="0.25"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</row>
    <row r="215" spans="6:17" s="2" customFormat="1" x14ac:dyDescent="0.25"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</row>
    <row r="216" spans="6:17" s="2" customFormat="1" x14ac:dyDescent="0.25"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</row>
    <row r="217" spans="6:17" s="2" customFormat="1" x14ac:dyDescent="0.25"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</row>
    <row r="218" spans="6:17" s="2" customFormat="1" x14ac:dyDescent="0.25"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</row>
    <row r="219" spans="6:17" s="2" customFormat="1" x14ac:dyDescent="0.25"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</row>
    <row r="220" spans="6:17" s="2" customFormat="1" x14ac:dyDescent="0.25"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</row>
    <row r="221" spans="6:17" s="2" customFormat="1" x14ac:dyDescent="0.25"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</row>
    <row r="222" spans="6:17" s="2" customFormat="1" x14ac:dyDescent="0.25"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</row>
    <row r="223" spans="6:17" s="2" customFormat="1" x14ac:dyDescent="0.25"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</row>
    <row r="224" spans="6:17" s="2" customFormat="1" x14ac:dyDescent="0.25"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</row>
    <row r="225" spans="6:17" s="2" customFormat="1" x14ac:dyDescent="0.25"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</row>
    <row r="226" spans="6:17" s="2" customFormat="1" x14ac:dyDescent="0.25"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</row>
    <row r="227" spans="6:17" s="2" customFormat="1" x14ac:dyDescent="0.25"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</row>
    <row r="228" spans="6:17" s="2" customFormat="1" x14ac:dyDescent="0.25"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</row>
    <row r="229" spans="6:17" s="2" customFormat="1" x14ac:dyDescent="0.25"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</row>
    <row r="230" spans="6:17" s="2" customFormat="1" x14ac:dyDescent="0.25"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</row>
    <row r="231" spans="6:17" s="2" customFormat="1" x14ac:dyDescent="0.25"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</row>
    <row r="232" spans="6:17" s="2" customFormat="1" x14ac:dyDescent="0.25"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</row>
    <row r="233" spans="6:17" s="2" customFormat="1" x14ac:dyDescent="0.25"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</row>
    <row r="234" spans="6:17" s="2" customFormat="1" x14ac:dyDescent="0.25"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</row>
    <row r="235" spans="6:17" s="2" customFormat="1" x14ac:dyDescent="0.25"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</row>
    <row r="236" spans="6:17" s="2" customFormat="1" x14ac:dyDescent="0.25"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</row>
    <row r="237" spans="6:17" s="2" customFormat="1" x14ac:dyDescent="0.25"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</row>
    <row r="238" spans="6:17" s="2" customFormat="1" x14ac:dyDescent="0.25"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</row>
    <row r="239" spans="6:17" s="2" customFormat="1" x14ac:dyDescent="0.25"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</row>
    <row r="240" spans="6:17" s="2" customFormat="1" x14ac:dyDescent="0.25"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</row>
    <row r="241" spans="6:17" s="2" customFormat="1" x14ac:dyDescent="0.25"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</row>
    <row r="242" spans="6:17" s="2" customFormat="1" x14ac:dyDescent="0.25"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</row>
    <row r="243" spans="6:17" s="2" customFormat="1" x14ac:dyDescent="0.25"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</row>
    <row r="244" spans="6:17" s="2" customFormat="1" x14ac:dyDescent="0.25"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</row>
    <row r="245" spans="6:17" s="2" customFormat="1" x14ac:dyDescent="0.25"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</row>
    <row r="246" spans="6:17" s="2" customFormat="1" x14ac:dyDescent="0.25"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</row>
    <row r="247" spans="6:17" s="2" customFormat="1" x14ac:dyDescent="0.25"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</row>
    <row r="248" spans="6:17" s="2" customFormat="1" x14ac:dyDescent="0.25"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</row>
    <row r="249" spans="6:17" s="2" customFormat="1" x14ac:dyDescent="0.25"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</row>
    <row r="250" spans="6:17" s="2" customFormat="1" x14ac:dyDescent="0.25"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</row>
    <row r="251" spans="6:17" s="2" customFormat="1" x14ac:dyDescent="0.25"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</row>
    <row r="252" spans="6:17" s="2" customFormat="1" x14ac:dyDescent="0.25"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</row>
    <row r="253" spans="6:17" s="2" customFormat="1" x14ac:dyDescent="0.25"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</row>
  </sheetData>
  <mergeCells count="28">
    <mergeCell ref="B34:D34"/>
    <mergeCell ref="Q34:T34"/>
    <mergeCell ref="A2:V2"/>
    <mergeCell ref="A3:V3"/>
    <mergeCell ref="B10:E10"/>
    <mergeCell ref="F10:I10"/>
    <mergeCell ref="J10:M10"/>
    <mergeCell ref="N10:Q10"/>
    <mergeCell ref="S10:V10"/>
    <mergeCell ref="B12:E12"/>
    <mergeCell ref="F12:I12"/>
    <mergeCell ref="J12:M12"/>
    <mergeCell ref="N12:Q12"/>
    <mergeCell ref="S12:V12"/>
    <mergeCell ref="B35:D35"/>
    <mergeCell ref="Q35:T35"/>
    <mergeCell ref="A36:E36"/>
    <mergeCell ref="Q36:T36"/>
    <mergeCell ref="B74:E74"/>
    <mergeCell ref="F74:I74"/>
    <mergeCell ref="J74:M74"/>
    <mergeCell ref="N74:Q74"/>
    <mergeCell ref="S74:V74"/>
    <mergeCell ref="B76:E76"/>
    <mergeCell ref="F76:I76"/>
    <mergeCell ref="J76:M76"/>
    <mergeCell ref="N76:Q76"/>
    <mergeCell ref="S76:V76"/>
  </mergeCells>
  <pageMargins left="0.45" right="1.45" top="0.5" bottom="0.5" header="0.3" footer="0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53"/>
  <sheetViews>
    <sheetView tabSelected="1" workbookViewId="0">
      <selection activeCell="D5" sqref="D5"/>
    </sheetView>
  </sheetViews>
  <sheetFormatPr defaultColWidth="8.85546875" defaultRowHeight="15" x14ac:dyDescent="0.25"/>
  <cols>
    <col min="1" max="1" width="24" style="2" customWidth="1"/>
    <col min="2" max="2" width="12.28515625" style="2" customWidth="1"/>
    <col min="3" max="3" width="10.85546875" style="2" customWidth="1"/>
    <col min="4" max="4" width="4.28515625" style="64" customWidth="1"/>
    <col min="5" max="5" width="11.42578125" style="2" customWidth="1"/>
    <col min="6" max="7" width="4.42578125" style="2" customWidth="1"/>
    <col min="8" max="8" width="5" style="2" customWidth="1"/>
    <col min="9" max="17" width="4.42578125" style="2" customWidth="1"/>
    <col min="18" max="18" width="4.85546875" style="2" customWidth="1"/>
    <col min="19" max="19" width="10.85546875" style="2" customWidth="1"/>
    <col min="20" max="20" width="9.28515625" style="2" customWidth="1"/>
    <col min="21" max="21" width="4.28515625" style="2" customWidth="1"/>
    <col min="22" max="22" width="12" style="2" customWidth="1"/>
    <col min="23" max="23" width="6.7109375" style="2" customWidth="1"/>
    <col min="24" max="16384" width="8.85546875" style="2"/>
  </cols>
  <sheetData>
    <row r="2" spans="1:29" ht="16.149999999999999" x14ac:dyDescent="0.4">
      <c r="A2" s="149" t="s">
        <v>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"/>
      <c r="X2" s="1"/>
      <c r="Y2" s="1"/>
      <c r="Z2" s="1"/>
      <c r="AA2" s="1"/>
      <c r="AB2" s="1"/>
      <c r="AC2" s="1"/>
    </row>
    <row r="3" spans="1:29" ht="14.45" x14ac:dyDescent="0.3">
      <c r="A3" s="150" t="s">
        <v>43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"/>
      <c r="X3" s="1"/>
      <c r="Y3" s="1"/>
      <c r="Z3" s="1"/>
      <c r="AA3" s="1"/>
      <c r="AB3" s="1"/>
      <c r="AC3" s="1"/>
    </row>
    <row r="4" spans="1:29" ht="14.45" x14ac:dyDescent="0.3">
      <c r="A4" s="1"/>
      <c r="B4" s="1"/>
      <c r="C4" s="1"/>
      <c r="D4" s="3"/>
      <c r="E4" s="1"/>
      <c r="F4" s="1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6" spans="1:29" ht="14.45" x14ac:dyDescent="0.3">
      <c r="A6" s="5" t="s">
        <v>0</v>
      </c>
      <c r="B6" s="65" t="s">
        <v>1</v>
      </c>
      <c r="C6" s="5"/>
      <c r="D6" s="6"/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4.45" x14ac:dyDescent="0.3">
      <c r="A7" s="5" t="s">
        <v>2</v>
      </c>
      <c r="B7" s="8" t="s">
        <v>3</v>
      </c>
      <c r="C7" s="5"/>
      <c r="D7" s="6"/>
      <c r="E7" s="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14.45" x14ac:dyDescent="0.3">
      <c r="A8" s="5" t="s">
        <v>4</v>
      </c>
      <c r="B8" s="5" t="s">
        <v>41</v>
      </c>
      <c r="C8" s="5"/>
      <c r="D8" s="6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thickBot="1" x14ac:dyDescent="0.35">
      <c r="A9" s="66"/>
      <c r="B9" s="66"/>
      <c r="C9" s="66"/>
      <c r="D9" s="67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</row>
    <row r="10" spans="1:29" ht="14.45" x14ac:dyDescent="0.3">
      <c r="A10" s="10"/>
      <c r="B10" s="158" t="s">
        <v>5</v>
      </c>
      <c r="C10" s="159"/>
      <c r="D10" s="159"/>
      <c r="E10" s="160"/>
      <c r="F10" s="159" t="s">
        <v>6</v>
      </c>
      <c r="G10" s="159"/>
      <c r="H10" s="159"/>
      <c r="I10" s="159"/>
      <c r="J10" s="158" t="s">
        <v>7</v>
      </c>
      <c r="K10" s="159"/>
      <c r="L10" s="159"/>
      <c r="M10" s="160"/>
      <c r="N10" s="159" t="s">
        <v>8</v>
      </c>
      <c r="O10" s="159"/>
      <c r="P10" s="159"/>
      <c r="Q10" s="159"/>
      <c r="R10" s="9"/>
      <c r="S10" s="159" t="s">
        <v>9</v>
      </c>
      <c r="T10" s="159"/>
      <c r="U10" s="159"/>
      <c r="V10" s="159"/>
      <c r="W10" s="9"/>
      <c r="X10" s="7"/>
      <c r="Y10" s="7"/>
      <c r="Z10" s="7"/>
      <c r="AA10" s="7"/>
      <c r="AB10" s="7"/>
      <c r="AC10" s="7"/>
    </row>
    <row r="11" spans="1:29" thickBot="1" x14ac:dyDescent="0.35">
      <c r="A11" s="17" t="s">
        <v>10</v>
      </c>
      <c r="B11" s="15" t="s">
        <v>11</v>
      </c>
      <c r="C11" s="13" t="s">
        <v>12</v>
      </c>
      <c r="D11" s="13" t="s">
        <v>13</v>
      </c>
      <c r="E11" s="16" t="s">
        <v>14</v>
      </c>
      <c r="F11" s="12" t="s">
        <v>11</v>
      </c>
      <c r="G11" s="13" t="s">
        <v>12</v>
      </c>
      <c r="H11" s="13" t="s">
        <v>13</v>
      </c>
      <c r="I11" s="14" t="s">
        <v>14</v>
      </c>
      <c r="J11" s="15" t="s">
        <v>11</v>
      </c>
      <c r="K11" s="13" t="s">
        <v>12</v>
      </c>
      <c r="L11" s="13" t="s">
        <v>13</v>
      </c>
      <c r="M11" s="16" t="s">
        <v>14</v>
      </c>
      <c r="N11" s="12" t="s">
        <v>11</v>
      </c>
      <c r="O11" s="13" t="s">
        <v>12</v>
      </c>
      <c r="P11" s="13" t="s">
        <v>13</v>
      </c>
      <c r="Q11" s="14" t="s">
        <v>14</v>
      </c>
      <c r="R11" s="11" t="s">
        <v>15</v>
      </c>
      <c r="S11" s="12" t="s">
        <v>11</v>
      </c>
      <c r="T11" s="13" t="s">
        <v>12</v>
      </c>
      <c r="U11" s="13" t="s">
        <v>13</v>
      </c>
      <c r="V11" s="14" t="s">
        <v>9</v>
      </c>
      <c r="W11" s="18" t="s">
        <v>16</v>
      </c>
      <c r="X11" s="7"/>
      <c r="Y11" s="7"/>
      <c r="Z11" s="7"/>
      <c r="AA11" s="7"/>
      <c r="AB11" s="7"/>
      <c r="AC11" s="7"/>
    </row>
    <row r="12" spans="1:29" thickBot="1" x14ac:dyDescent="0.35">
      <c r="A12" s="88" t="s">
        <v>17</v>
      </c>
      <c r="B12" s="161" t="s">
        <v>18</v>
      </c>
      <c r="C12" s="162"/>
      <c r="D12" s="162"/>
      <c r="E12" s="163"/>
      <c r="F12" s="164" t="s">
        <v>19</v>
      </c>
      <c r="G12" s="162"/>
      <c r="H12" s="162"/>
      <c r="I12" s="162"/>
      <c r="J12" s="161" t="s">
        <v>20</v>
      </c>
      <c r="K12" s="162"/>
      <c r="L12" s="162"/>
      <c r="M12" s="163"/>
      <c r="N12" s="164" t="s">
        <v>21</v>
      </c>
      <c r="O12" s="162"/>
      <c r="P12" s="162"/>
      <c r="Q12" s="162"/>
      <c r="R12" s="94" t="s">
        <v>22</v>
      </c>
      <c r="S12" s="164" t="s">
        <v>23</v>
      </c>
      <c r="T12" s="162"/>
      <c r="U12" s="162"/>
      <c r="V12" s="162"/>
      <c r="W12" s="19" t="s">
        <v>24</v>
      </c>
      <c r="X12" s="7"/>
      <c r="Y12" s="7"/>
      <c r="Z12" s="7"/>
      <c r="AA12" s="7"/>
      <c r="AB12" s="7"/>
      <c r="AC12" s="7"/>
    </row>
    <row r="13" spans="1:29" ht="14.45" x14ac:dyDescent="0.3">
      <c r="A13" s="78"/>
      <c r="B13" s="89"/>
      <c r="C13" s="75"/>
      <c r="D13" s="73"/>
      <c r="E13" s="79"/>
      <c r="F13" s="74"/>
      <c r="G13" s="75"/>
      <c r="H13" s="75"/>
      <c r="I13" s="75"/>
      <c r="J13" s="89"/>
      <c r="K13" s="75"/>
      <c r="L13" s="75"/>
      <c r="M13" s="79"/>
      <c r="N13" s="74"/>
      <c r="O13" s="75"/>
      <c r="P13" s="75"/>
      <c r="Q13" s="75"/>
      <c r="R13" s="95"/>
      <c r="S13" s="74"/>
      <c r="T13" s="75"/>
      <c r="U13" s="75"/>
      <c r="V13" s="75"/>
      <c r="W13" s="99"/>
      <c r="X13" s="7"/>
      <c r="Y13" s="7"/>
      <c r="Z13" s="7"/>
      <c r="AA13" s="7"/>
      <c r="AB13" s="7"/>
      <c r="AC13" s="7"/>
    </row>
    <row r="14" spans="1:29" s="27" customFormat="1" ht="14.45" x14ac:dyDescent="0.3">
      <c r="A14" s="80" t="s">
        <v>44</v>
      </c>
      <c r="B14" s="90">
        <v>0</v>
      </c>
      <c r="C14" s="68">
        <v>0</v>
      </c>
      <c r="D14" s="77">
        <v>0</v>
      </c>
      <c r="E14" s="81">
        <f>SUM(B14:D14)</f>
        <v>0</v>
      </c>
      <c r="F14" s="68">
        <v>0</v>
      </c>
      <c r="G14" s="68">
        <v>0</v>
      </c>
      <c r="H14" s="68">
        <v>0</v>
      </c>
      <c r="I14" s="68">
        <v>0</v>
      </c>
      <c r="J14" s="90">
        <v>0</v>
      </c>
      <c r="K14" s="68">
        <v>0</v>
      </c>
      <c r="L14" s="68">
        <v>0</v>
      </c>
      <c r="M14" s="81">
        <v>0</v>
      </c>
      <c r="N14" s="68">
        <v>0</v>
      </c>
      <c r="O14" s="68">
        <v>0</v>
      </c>
      <c r="P14" s="68">
        <v>0</v>
      </c>
      <c r="Q14" s="68">
        <v>0</v>
      </c>
      <c r="R14" s="96">
        <v>0</v>
      </c>
      <c r="S14" s="68">
        <f>B14+F14+J14+N14</f>
        <v>0</v>
      </c>
      <c r="T14" s="68">
        <f>C14+G14+K14+O14</f>
        <v>0</v>
      </c>
      <c r="U14" s="68">
        <f>0</f>
        <v>0</v>
      </c>
      <c r="V14" s="68">
        <f>SUM(S14:U14)</f>
        <v>0</v>
      </c>
      <c r="W14" s="100"/>
      <c r="X14" s="26"/>
      <c r="Y14" s="26"/>
      <c r="Z14" s="26"/>
      <c r="AA14" s="26"/>
      <c r="AB14" s="26"/>
      <c r="AC14" s="26"/>
    </row>
    <row r="15" spans="1:29" s="27" customFormat="1" ht="14.45" x14ac:dyDescent="0.3">
      <c r="A15" s="80" t="s">
        <v>25</v>
      </c>
      <c r="B15" s="90">
        <v>2217734</v>
      </c>
      <c r="C15" s="68">
        <v>0</v>
      </c>
      <c r="D15" s="77">
        <f>0</f>
        <v>0</v>
      </c>
      <c r="E15" s="81">
        <f>SUM(B15:D15)</f>
        <v>2217734</v>
      </c>
      <c r="F15" s="68">
        <v>0</v>
      </c>
      <c r="G15" s="68">
        <v>0</v>
      </c>
      <c r="H15" s="68">
        <v>0</v>
      </c>
      <c r="I15" s="68">
        <v>0</v>
      </c>
      <c r="J15" s="90">
        <v>0</v>
      </c>
      <c r="K15" s="68">
        <v>0</v>
      </c>
      <c r="L15" s="68">
        <v>0</v>
      </c>
      <c r="M15" s="81">
        <v>0</v>
      </c>
      <c r="N15" s="68">
        <v>0</v>
      </c>
      <c r="O15" s="68">
        <v>0</v>
      </c>
      <c r="P15" s="68">
        <v>0</v>
      </c>
      <c r="Q15" s="68">
        <v>0</v>
      </c>
      <c r="R15" s="96">
        <v>0</v>
      </c>
      <c r="S15" s="68">
        <f t="shared" ref="S15:T21" si="0">B15+F15+J15+N15</f>
        <v>2217734</v>
      </c>
      <c r="T15" s="68">
        <f t="shared" si="0"/>
        <v>0</v>
      </c>
      <c r="U15" s="68">
        <f>D15+H15+L15+P15</f>
        <v>0</v>
      </c>
      <c r="V15" s="68">
        <f>SUM(S15:U15)</f>
        <v>2217734</v>
      </c>
      <c r="W15" s="101"/>
      <c r="X15" s="26"/>
      <c r="Y15" s="26"/>
      <c r="Z15" s="26"/>
      <c r="AA15" s="26"/>
      <c r="AB15" s="26"/>
      <c r="AC15" s="26"/>
    </row>
    <row r="16" spans="1:29" s="27" customFormat="1" ht="7.15" customHeight="1" x14ac:dyDescent="0.3">
      <c r="A16" s="80"/>
      <c r="B16" s="90"/>
      <c r="C16" s="68"/>
      <c r="D16" s="77"/>
      <c r="E16" s="81"/>
      <c r="F16" s="68"/>
      <c r="G16" s="68"/>
      <c r="H16" s="68"/>
      <c r="I16" s="68"/>
      <c r="J16" s="90"/>
      <c r="K16" s="68"/>
      <c r="L16" s="68"/>
      <c r="M16" s="81"/>
      <c r="N16" s="68"/>
      <c r="O16" s="68"/>
      <c r="P16" s="68"/>
      <c r="Q16" s="68"/>
      <c r="R16" s="96"/>
      <c r="S16" s="68"/>
      <c r="T16" s="68"/>
      <c r="U16" s="68"/>
      <c r="V16" s="68"/>
      <c r="W16" s="100"/>
      <c r="X16" s="26"/>
      <c r="Y16" s="26"/>
      <c r="Z16" s="26"/>
      <c r="AA16" s="26"/>
      <c r="AB16" s="26"/>
      <c r="AC16" s="26"/>
    </row>
    <row r="17" spans="1:29" s="27" customFormat="1" ht="14.45" x14ac:dyDescent="0.3">
      <c r="A17" s="80" t="s">
        <v>26</v>
      </c>
      <c r="B17" s="90">
        <v>2180595.75</v>
      </c>
      <c r="C17" s="68">
        <v>0</v>
      </c>
      <c r="D17" s="77"/>
      <c r="E17" s="81">
        <f t="shared" ref="E17:E21" si="1">SUM(B17:D17)</f>
        <v>2180595.75</v>
      </c>
      <c r="F17" s="68">
        <v>0</v>
      </c>
      <c r="G17" s="68">
        <v>0</v>
      </c>
      <c r="H17" s="68">
        <v>0</v>
      </c>
      <c r="I17" s="68">
        <v>0</v>
      </c>
      <c r="J17" s="90">
        <v>0</v>
      </c>
      <c r="K17" s="68">
        <v>0</v>
      </c>
      <c r="L17" s="68">
        <v>0</v>
      </c>
      <c r="M17" s="81">
        <v>0</v>
      </c>
      <c r="N17" s="68">
        <v>0</v>
      </c>
      <c r="O17" s="68">
        <v>0</v>
      </c>
      <c r="P17" s="68">
        <v>0</v>
      </c>
      <c r="Q17" s="68">
        <v>0</v>
      </c>
      <c r="R17" s="96">
        <v>0</v>
      </c>
      <c r="S17" s="68">
        <f t="shared" si="0"/>
        <v>2180595.75</v>
      </c>
      <c r="T17" s="68">
        <f t="shared" si="0"/>
        <v>0</v>
      </c>
      <c r="U17" s="68">
        <f>0</f>
        <v>0</v>
      </c>
      <c r="V17" s="68">
        <f t="shared" ref="V17:V21" si="2">SUM(S17:U17)</f>
        <v>2180595.75</v>
      </c>
      <c r="W17" s="102"/>
      <c r="X17" s="26"/>
      <c r="Y17" s="26"/>
      <c r="Z17" s="26"/>
      <c r="AA17" s="26"/>
      <c r="AB17" s="26"/>
      <c r="AC17" s="26"/>
    </row>
    <row r="18" spans="1:29" s="27" customFormat="1" ht="14.45" x14ac:dyDescent="0.3">
      <c r="A18" s="80" t="s">
        <v>27</v>
      </c>
      <c r="B18" s="90">
        <f>0</f>
        <v>0</v>
      </c>
      <c r="C18" s="68">
        <f>0</f>
        <v>0</v>
      </c>
      <c r="D18" s="77">
        <f>0</f>
        <v>0</v>
      </c>
      <c r="E18" s="81">
        <f t="shared" si="1"/>
        <v>0</v>
      </c>
      <c r="F18" s="68"/>
      <c r="G18" s="68"/>
      <c r="H18" s="68"/>
      <c r="I18" s="68"/>
      <c r="J18" s="90"/>
      <c r="K18" s="68"/>
      <c r="L18" s="68"/>
      <c r="M18" s="81"/>
      <c r="N18" s="68"/>
      <c r="O18" s="68"/>
      <c r="P18" s="68"/>
      <c r="Q18" s="68"/>
      <c r="R18" s="96"/>
      <c r="S18" s="68">
        <f t="shared" si="0"/>
        <v>0</v>
      </c>
      <c r="T18" s="68">
        <f t="shared" si="0"/>
        <v>0</v>
      </c>
      <c r="U18" s="68"/>
      <c r="V18" s="68">
        <f t="shared" si="2"/>
        <v>0</v>
      </c>
      <c r="W18" s="100"/>
      <c r="X18" s="26"/>
      <c r="Y18" s="26"/>
      <c r="Z18" s="26"/>
      <c r="AA18" s="26"/>
      <c r="AB18" s="26"/>
      <c r="AC18" s="26"/>
    </row>
    <row r="19" spans="1:29" s="27" customFormat="1" ht="14.45" x14ac:dyDescent="0.3">
      <c r="A19" s="80" t="s">
        <v>28</v>
      </c>
      <c r="B19" s="90">
        <v>0</v>
      </c>
      <c r="C19" s="68">
        <v>0</v>
      </c>
      <c r="D19" s="77">
        <f>0</f>
        <v>0</v>
      </c>
      <c r="E19" s="81">
        <f t="shared" si="1"/>
        <v>0</v>
      </c>
      <c r="F19" s="68">
        <v>0</v>
      </c>
      <c r="G19" s="68">
        <v>0</v>
      </c>
      <c r="H19" s="68">
        <v>0</v>
      </c>
      <c r="I19" s="68">
        <v>0</v>
      </c>
      <c r="J19" s="90">
        <v>0</v>
      </c>
      <c r="K19" s="68">
        <v>0</v>
      </c>
      <c r="L19" s="68">
        <v>0</v>
      </c>
      <c r="M19" s="81">
        <v>0</v>
      </c>
      <c r="N19" s="68">
        <v>0</v>
      </c>
      <c r="O19" s="68">
        <v>0</v>
      </c>
      <c r="P19" s="68">
        <v>0</v>
      </c>
      <c r="Q19" s="68">
        <v>0</v>
      </c>
      <c r="R19" s="96">
        <v>0</v>
      </c>
      <c r="S19" s="68">
        <f t="shared" si="0"/>
        <v>0</v>
      </c>
      <c r="T19" s="68">
        <f t="shared" si="0"/>
        <v>0</v>
      </c>
      <c r="U19" s="68">
        <f>0</f>
        <v>0</v>
      </c>
      <c r="V19" s="68">
        <f t="shared" si="2"/>
        <v>0</v>
      </c>
      <c r="W19" s="102"/>
      <c r="X19" s="26"/>
      <c r="Y19" s="26"/>
      <c r="Z19" s="26"/>
      <c r="AA19" s="26"/>
      <c r="AB19" s="26"/>
      <c r="AC19" s="26"/>
    </row>
    <row r="20" spans="1:29" s="27" customFormat="1" ht="14.45" x14ac:dyDescent="0.3">
      <c r="A20" s="80" t="s">
        <v>29</v>
      </c>
      <c r="B20" s="90">
        <f>0</f>
        <v>0</v>
      </c>
      <c r="C20" s="68">
        <f>0</f>
        <v>0</v>
      </c>
      <c r="D20" s="77">
        <f>0</f>
        <v>0</v>
      </c>
      <c r="E20" s="81">
        <f t="shared" si="1"/>
        <v>0</v>
      </c>
      <c r="F20" s="68"/>
      <c r="G20" s="68"/>
      <c r="H20" s="68"/>
      <c r="I20" s="68"/>
      <c r="J20" s="90"/>
      <c r="K20" s="68"/>
      <c r="L20" s="68"/>
      <c r="M20" s="81"/>
      <c r="N20" s="68"/>
      <c r="O20" s="68"/>
      <c r="P20" s="68"/>
      <c r="Q20" s="68"/>
      <c r="R20" s="96"/>
      <c r="S20" s="68">
        <f t="shared" si="0"/>
        <v>0</v>
      </c>
      <c r="T20" s="68">
        <f t="shared" si="0"/>
        <v>0</v>
      </c>
      <c r="U20" s="68">
        <f>0</f>
        <v>0</v>
      </c>
      <c r="V20" s="68">
        <f t="shared" si="2"/>
        <v>0</v>
      </c>
      <c r="W20" s="100"/>
      <c r="X20" s="26"/>
      <c r="Y20" s="26"/>
      <c r="Z20" s="26"/>
      <c r="AA20" s="26"/>
      <c r="AB20" s="26"/>
      <c r="AC20" s="26"/>
    </row>
    <row r="21" spans="1:29" s="27" customFormat="1" ht="14.45" x14ac:dyDescent="0.3">
      <c r="A21" s="80" t="s">
        <v>30</v>
      </c>
      <c r="B21" s="90">
        <f>0</f>
        <v>0</v>
      </c>
      <c r="C21" s="68">
        <f>0</f>
        <v>0</v>
      </c>
      <c r="D21" s="77">
        <f>0</f>
        <v>0</v>
      </c>
      <c r="E21" s="81">
        <f t="shared" si="1"/>
        <v>0</v>
      </c>
      <c r="F21" s="68">
        <v>0</v>
      </c>
      <c r="G21" s="68">
        <v>0</v>
      </c>
      <c r="H21" s="68">
        <v>0</v>
      </c>
      <c r="I21" s="68">
        <v>0</v>
      </c>
      <c r="J21" s="90">
        <v>0</v>
      </c>
      <c r="K21" s="68">
        <v>0</v>
      </c>
      <c r="L21" s="68">
        <v>0</v>
      </c>
      <c r="M21" s="81">
        <v>0</v>
      </c>
      <c r="N21" s="68">
        <v>0</v>
      </c>
      <c r="O21" s="68">
        <v>0</v>
      </c>
      <c r="P21" s="68">
        <v>0</v>
      </c>
      <c r="Q21" s="68">
        <v>0</v>
      </c>
      <c r="R21" s="96">
        <v>0</v>
      </c>
      <c r="S21" s="68">
        <f t="shared" si="0"/>
        <v>0</v>
      </c>
      <c r="T21" s="68">
        <f t="shared" si="0"/>
        <v>0</v>
      </c>
      <c r="U21" s="68">
        <f>0</f>
        <v>0</v>
      </c>
      <c r="V21" s="68">
        <f t="shared" si="2"/>
        <v>0</v>
      </c>
      <c r="W21" s="102"/>
      <c r="X21" s="26"/>
      <c r="Y21" s="26"/>
      <c r="Z21" s="26"/>
      <c r="AA21" s="26"/>
      <c r="AB21" s="26"/>
      <c r="AC21" s="26"/>
    </row>
    <row r="22" spans="1:29" s="29" customFormat="1" ht="20.45" customHeight="1" x14ac:dyDescent="0.25">
      <c r="A22" s="82" t="s">
        <v>31</v>
      </c>
      <c r="B22" s="91">
        <f>SUM(B17:B21)</f>
        <v>2180595.75</v>
      </c>
      <c r="C22" s="28">
        <f>SUM(C17:C21)</f>
        <v>0</v>
      </c>
      <c r="D22" s="28">
        <f>SUM(D17:D21)</f>
        <v>0</v>
      </c>
      <c r="E22" s="83">
        <f>SUM(B22:D22)</f>
        <v>2180595.75</v>
      </c>
      <c r="F22" s="28">
        <f t="shared" ref="F22:V22" si="3">SUM(F17:F21)</f>
        <v>0</v>
      </c>
      <c r="G22" s="28">
        <f t="shared" si="3"/>
        <v>0</v>
      </c>
      <c r="H22" s="28">
        <f t="shared" si="3"/>
        <v>0</v>
      </c>
      <c r="I22" s="28">
        <f t="shared" si="3"/>
        <v>0</v>
      </c>
      <c r="J22" s="91">
        <f t="shared" si="3"/>
        <v>0</v>
      </c>
      <c r="K22" s="28">
        <f t="shared" si="3"/>
        <v>0</v>
      </c>
      <c r="L22" s="28">
        <f t="shared" si="3"/>
        <v>0</v>
      </c>
      <c r="M22" s="83">
        <f t="shared" si="3"/>
        <v>0</v>
      </c>
      <c r="N22" s="28">
        <f t="shared" si="3"/>
        <v>0</v>
      </c>
      <c r="O22" s="28">
        <f t="shared" si="3"/>
        <v>0</v>
      </c>
      <c r="P22" s="28">
        <f t="shared" si="3"/>
        <v>0</v>
      </c>
      <c r="Q22" s="28">
        <f t="shared" si="3"/>
        <v>0</v>
      </c>
      <c r="R22" s="97">
        <f t="shared" si="3"/>
        <v>0</v>
      </c>
      <c r="S22" s="28">
        <f t="shared" si="3"/>
        <v>2180595.75</v>
      </c>
      <c r="T22" s="28">
        <f t="shared" si="3"/>
        <v>0</v>
      </c>
      <c r="U22" s="28">
        <f t="shared" si="3"/>
        <v>0</v>
      </c>
      <c r="V22" s="28">
        <f t="shared" si="3"/>
        <v>2180595.75</v>
      </c>
      <c r="W22" s="100"/>
      <c r="X22" s="26"/>
      <c r="Y22" s="26"/>
      <c r="Z22" s="26"/>
      <c r="AA22" s="26"/>
      <c r="AB22" s="26"/>
      <c r="AC22" s="26"/>
    </row>
    <row r="23" spans="1:29" s="27" customFormat="1" ht="22.9" customHeight="1" x14ac:dyDescent="0.25">
      <c r="A23" s="84" t="s">
        <v>36</v>
      </c>
      <c r="B23" s="90">
        <f>37138.25</f>
        <v>37138.25</v>
      </c>
      <c r="C23" s="68">
        <v>0</v>
      </c>
      <c r="D23" s="77"/>
      <c r="E23" s="81">
        <f>SUM(B23:D23)</f>
        <v>37138.25</v>
      </c>
      <c r="F23" s="68"/>
      <c r="G23" s="68"/>
      <c r="H23" s="68"/>
      <c r="I23" s="68"/>
      <c r="J23" s="90"/>
      <c r="K23" s="68"/>
      <c r="L23" s="68"/>
      <c r="M23" s="81"/>
      <c r="N23" s="68"/>
      <c r="O23" s="68"/>
      <c r="P23" s="68"/>
      <c r="Q23" s="68"/>
      <c r="R23" s="96"/>
      <c r="S23" s="68">
        <f>B23+F23+J23+N23</f>
        <v>37138.25</v>
      </c>
      <c r="T23" s="68">
        <f>C23+G23+K23+O23</f>
        <v>0</v>
      </c>
      <c r="U23" s="68">
        <f>D23+H23+L23+P23</f>
        <v>0</v>
      </c>
      <c r="V23" s="68">
        <f>S23+T23+U23</f>
        <v>37138.25</v>
      </c>
      <c r="W23" s="100"/>
      <c r="X23" s="26"/>
      <c r="Y23" s="26"/>
      <c r="Z23" s="26"/>
      <c r="AA23" s="26"/>
      <c r="AB23" s="26"/>
      <c r="AC23" s="26"/>
    </row>
    <row r="24" spans="1:29" s="27" customFormat="1" ht="17.45" customHeight="1" thickBot="1" x14ac:dyDescent="0.3">
      <c r="A24" s="85" t="s">
        <v>45</v>
      </c>
      <c r="B24" s="92">
        <f>B15-B17-B23</f>
        <v>0</v>
      </c>
      <c r="C24" s="86">
        <f>C15-C17-C23</f>
        <v>0</v>
      </c>
      <c r="D24" s="86">
        <f>D15-D17-D23</f>
        <v>0</v>
      </c>
      <c r="E24" s="93">
        <f>B24+C24+D24</f>
        <v>0</v>
      </c>
      <c r="F24" s="86">
        <f t="shared" ref="F24:U24" si="4">F15-F17-F23</f>
        <v>0</v>
      </c>
      <c r="G24" s="86">
        <f t="shared" si="4"/>
        <v>0</v>
      </c>
      <c r="H24" s="86">
        <f t="shared" si="4"/>
        <v>0</v>
      </c>
      <c r="I24" s="86">
        <f t="shared" si="4"/>
        <v>0</v>
      </c>
      <c r="J24" s="92">
        <f t="shared" si="4"/>
        <v>0</v>
      </c>
      <c r="K24" s="86">
        <f t="shared" si="4"/>
        <v>0</v>
      </c>
      <c r="L24" s="86">
        <f t="shared" si="4"/>
        <v>0</v>
      </c>
      <c r="M24" s="87">
        <f t="shared" si="4"/>
        <v>0</v>
      </c>
      <c r="N24" s="86">
        <f t="shared" si="4"/>
        <v>0</v>
      </c>
      <c r="O24" s="86">
        <f t="shared" si="4"/>
        <v>0</v>
      </c>
      <c r="P24" s="86">
        <f t="shared" si="4"/>
        <v>0</v>
      </c>
      <c r="Q24" s="86">
        <f t="shared" si="4"/>
        <v>0</v>
      </c>
      <c r="R24" s="98">
        <f t="shared" si="4"/>
        <v>0</v>
      </c>
      <c r="S24" s="86">
        <f t="shared" si="4"/>
        <v>0</v>
      </c>
      <c r="T24" s="86">
        <f t="shared" si="4"/>
        <v>0</v>
      </c>
      <c r="U24" s="86">
        <f t="shared" si="4"/>
        <v>0</v>
      </c>
      <c r="V24" s="86">
        <f>S24+T24+U24</f>
        <v>0</v>
      </c>
      <c r="W24" s="103"/>
      <c r="X24" s="26"/>
      <c r="Y24" s="26"/>
      <c r="Z24" s="26"/>
      <c r="AA24" s="26"/>
      <c r="AB24" s="26"/>
      <c r="AC24" s="26"/>
    </row>
    <row r="25" spans="1:29" x14ac:dyDescent="0.25">
      <c r="A25" s="30"/>
      <c r="B25" s="31"/>
      <c r="C25" s="32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2"/>
      <c r="W25" s="32"/>
      <c r="X25" s="32"/>
      <c r="Y25" s="32"/>
      <c r="Z25" s="32"/>
      <c r="AA25" s="32"/>
      <c r="AB25" s="32"/>
      <c r="AC25" s="32"/>
    </row>
    <row r="26" spans="1:29" s="38" customFormat="1" ht="7.15" hidden="1" customHeight="1" x14ac:dyDescent="0.15">
      <c r="A26" s="34"/>
      <c r="B26" s="35">
        <f>20728104.92+20714335.94+26147199.92+21083509.82+28677144.05+21368840.84+18451291.91+19153799.92+20983180.04+21075544.33+35692997.79+32503272.31</f>
        <v>286579221.78999996</v>
      </c>
      <c r="C26" s="35"/>
      <c r="D26" s="36">
        <v>0</v>
      </c>
      <c r="E26" s="35">
        <f>SUM(B26:D26)</f>
        <v>286579221.78999996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7">
        <f t="shared" ref="S26:T26" si="5">B26+F26+J26+N26</f>
        <v>286579221.78999996</v>
      </c>
      <c r="T26" s="37">
        <f t="shared" si="5"/>
        <v>0</v>
      </c>
      <c r="U26" s="37">
        <f>0</f>
        <v>0</v>
      </c>
      <c r="V26" s="37">
        <f t="shared" ref="V26" si="6">SUM(S26:U26)</f>
        <v>286579221.78999996</v>
      </c>
      <c r="W26" s="35">
        <f>22548711.9+22214406.3+27321813.86+22897685.86+31509589.71+23145561.89+22696066.7+21456382.17+22580203.52+22554222.23+35781043.7+33362195.78</f>
        <v>308067883.62</v>
      </c>
      <c r="X26" s="35">
        <f>V26-W26</f>
        <v>-21488661.830000043</v>
      </c>
      <c r="Y26" s="35"/>
      <c r="Z26" s="35"/>
      <c r="AA26" s="35"/>
      <c r="AB26" s="35"/>
      <c r="AC26" s="35"/>
    </row>
    <row r="27" spans="1:29" s="38" customFormat="1" ht="7.15" hidden="1" customHeight="1" x14ac:dyDescent="0.15">
      <c r="A27" s="39"/>
      <c r="B27" s="35"/>
      <c r="C27" s="35"/>
      <c r="D27" s="36"/>
      <c r="E27" s="35">
        <f>SUM(B27:D27)</f>
        <v>0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40">
        <f>B27</f>
        <v>0</v>
      </c>
      <c r="T27" s="40">
        <f>C27</f>
        <v>0</v>
      </c>
      <c r="U27" s="40">
        <f>D27+H27+L27+P27</f>
        <v>0</v>
      </c>
      <c r="V27" s="40">
        <f>S27+T27+U27</f>
        <v>0</v>
      </c>
      <c r="W27" s="35">
        <f>78.37+100000+250001.42+10.29+0.24+5.65+3212838.51</f>
        <v>3562934.48</v>
      </c>
      <c r="X27" s="35">
        <f>V27-W27</f>
        <v>-3562934.48</v>
      </c>
      <c r="Y27" s="35">
        <v>350095.97</v>
      </c>
      <c r="Z27" s="35"/>
      <c r="AA27" s="35"/>
      <c r="AB27" s="35"/>
      <c r="AC27" s="35"/>
    </row>
    <row r="28" spans="1:29" s="43" customFormat="1" ht="7.15" hidden="1" customHeight="1" x14ac:dyDescent="0.15">
      <c r="A28" s="41"/>
      <c r="B28" s="42">
        <f>B22-B26</f>
        <v>-284398626.03999996</v>
      </c>
      <c r="C28" s="42"/>
      <c r="D28" s="42">
        <f t="shared" ref="D28:X28" si="7">D22-D26</f>
        <v>0</v>
      </c>
      <c r="E28" s="42">
        <f t="shared" si="7"/>
        <v>-284398626.03999996</v>
      </c>
      <c r="F28" s="42">
        <f t="shared" si="7"/>
        <v>0</v>
      </c>
      <c r="G28" s="42">
        <f t="shared" si="7"/>
        <v>0</v>
      </c>
      <c r="H28" s="42">
        <f t="shared" si="7"/>
        <v>0</v>
      </c>
      <c r="I28" s="42">
        <f t="shared" si="7"/>
        <v>0</v>
      </c>
      <c r="J28" s="42">
        <f t="shared" si="7"/>
        <v>0</v>
      </c>
      <c r="K28" s="42">
        <f t="shared" si="7"/>
        <v>0</v>
      </c>
      <c r="L28" s="42">
        <f t="shared" si="7"/>
        <v>0</v>
      </c>
      <c r="M28" s="42">
        <f t="shared" si="7"/>
        <v>0</v>
      </c>
      <c r="N28" s="42">
        <f t="shared" si="7"/>
        <v>0</v>
      </c>
      <c r="O28" s="42">
        <f t="shared" si="7"/>
        <v>0</v>
      </c>
      <c r="P28" s="42">
        <f t="shared" si="7"/>
        <v>0</v>
      </c>
      <c r="Q28" s="42">
        <f t="shared" si="7"/>
        <v>0</v>
      </c>
      <c r="R28" s="42">
        <f t="shared" si="7"/>
        <v>0</v>
      </c>
      <c r="S28" s="42">
        <f t="shared" si="7"/>
        <v>-284398626.03999996</v>
      </c>
      <c r="T28" s="42">
        <f t="shared" si="7"/>
        <v>0</v>
      </c>
      <c r="U28" s="42">
        <f t="shared" si="7"/>
        <v>0</v>
      </c>
      <c r="V28" s="42">
        <f t="shared" si="7"/>
        <v>-284398626.03999996</v>
      </c>
      <c r="W28" s="42">
        <f t="shared" si="7"/>
        <v>-308067883.62</v>
      </c>
      <c r="X28" s="42">
        <f t="shared" si="7"/>
        <v>21488661.830000043</v>
      </c>
      <c r="Y28" s="42"/>
      <c r="Z28" s="42"/>
      <c r="AA28" s="42"/>
      <c r="AB28" s="42"/>
      <c r="AC28" s="42"/>
    </row>
    <row r="29" spans="1:29" s="38" customFormat="1" ht="7.15" hidden="1" customHeight="1" x14ac:dyDescent="0.15">
      <c r="A29" s="39"/>
      <c r="B29" s="35"/>
      <c r="C29" s="35"/>
      <c r="D29" s="3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44"/>
      <c r="T29" s="44"/>
      <c r="U29" s="44"/>
      <c r="V29" s="44"/>
      <c r="W29" s="35"/>
      <c r="X29" s="35"/>
      <c r="Y29" s="35"/>
      <c r="Z29" s="35"/>
      <c r="AA29" s="35"/>
      <c r="AB29" s="35"/>
      <c r="AC29" s="35"/>
    </row>
    <row r="30" spans="1:29" s="38" customFormat="1" ht="7.15" customHeight="1" x14ac:dyDescent="0.15">
      <c r="A30" s="39"/>
      <c r="B30" s="35"/>
      <c r="C30" s="35"/>
      <c r="D30" s="36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44"/>
      <c r="T30" s="44"/>
      <c r="U30" s="44"/>
      <c r="V30" s="44"/>
      <c r="W30" s="35"/>
      <c r="X30" s="35"/>
      <c r="Y30" s="35"/>
      <c r="Z30" s="35"/>
      <c r="AA30" s="35"/>
      <c r="AB30" s="35"/>
      <c r="AC30" s="35"/>
    </row>
    <row r="31" spans="1:29" s="38" customFormat="1" ht="7.15" customHeight="1" x14ac:dyDescent="0.15">
      <c r="A31" s="39"/>
      <c r="B31" s="35"/>
      <c r="C31" s="35"/>
      <c r="D31" s="36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44"/>
      <c r="T31" s="44"/>
      <c r="U31" s="44"/>
      <c r="V31" s="44"/>
      <c r="W31" s="35"/>
      <c r="X31" s="35"/>
      <c r="Y31" s="35"/>
      <c r="Z31" s="35"/>
      <c r="AA31" s="35"/>
      <c r="AB31" s="35"/>
      <c r="AC31" s="35"/>
    </row>
    <row r="32" spans="1:29" x14ac:dyDescent="0.25">
      <c r="A32" s="66"/>
      <c r="B32" s="45" t="s">
        <v>32</v>
      </c>
      <c r="C32" s="32"/>
      <c r="D32" s="46"/>
      <c r="E32" s="32"/>
      <c r="F32" s="37"/>
      <c r="G32" s="37"/>
      <c r="H32" s="37"/>
      <c r="I32" s="37"/>
      <c r="J32" s="37"/>
      <c r="K32" s="37"/>
      <c r="L32" s="37"/>
      <c r="M32" s="37"/>
      <c r="N32" s="66"/>
      <c r="O32" s="66"/>
      <c r="P32" s="66"/>
      <c r="Q32" s="37" t="s">
        <v>33</v>
      </c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</row>
    <row r="33" spans="1:29" x14ac:dyDescent="0.25">
      <c r="A33" s="66"/>
      <c r="B33" s="66"/>
      <c r="D33" s="46"/>
      <c r="E33" s="32"/>
      <c r="F33" s="37"/>
      <c r="G33" s="37"/>
      <c r="H33" s="37"/>
      <c r="I33" s="37"/>
      <c r="J33" s="37"/>
      <c r="K33" s="37"/>
      <c r="L33" s="37"/>
      <c r="M33" s="37"/>
      <c r="N33" s="66"/>
      <c r="O33" s="66"/>
      <c r="P33" s="66"/>
      <c r="Q33" s="37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</row>
    <row r="34" spans="1:29" ht="15.75" x14ac:dyDescent="0.3">
      <c r="A34" s="66"/>
      <c r="B34" s="147"/>
      <c r="C34" s="147"/>
      <c r="D34" s="147"/>
      <c r="E34" s="32"/>
      <c r="F34" s="37"/>
      <c r="G34" s="37"/>
      <c r="H34" s="37"/>
      <c r="I34" s="37"/>
      <c r="J34" s="37"/>
      <c r="K34" s="37"/>
      <c r="L34" s="37"/>
      <c r="M34" s="37"/>
      <c r="N34" s="66"/>
      <c r="O34" s="66"/>
      <c r="P34" s="66"/>
      <c r="Q34" s="148"/>
      <c r="R34" s="148"/>
      <c r="S34" s="148"/>
      <c r="T34" s="148"/>
      <c r="U34" s="32"/>
      <c r="V34" s="32"/>
      <c r="W34" s="32"/>
      <c r="X34" s="32"/>
      <c r="Y34" s="32"/>
      <c r="Z34" s="32"/>
      <c r="AA34" s="32"/>
      <c r="AB34" s="32"/>
      <c r="AC34" s="32"/>
    </row>
    <row r="35" spans="1:29" x14ac:dyDescent="0.25">
      <c r="A35" s="66"/>
      <c r="B35" s="143" t="s">
        <v>37</v>
      </c>
      <c r="C35" s="143"/>
      <c r="D35" s="143"/>
      <c r="E35" s="32"/>
      <c r="F35" s="37"/>
      <c r="G35" s="37"/>
      <c r="H35" s="37"/>
      <c r="I35" s="37"/>
      <c r="J35" s="37"/>
      <c r="K35" s="37"/>
      <c r="L35" s="37"/>
      <c r="M35" s="37"/>
      <c r="N35" s="66"/>
      <c r="O35" s="66"/>
      <c r="P35" s="66"/>
      <c r="Q35" s="144" t="s">
        <v>38</v>
      </c>
      <c r="R35" s="144"/>
      <c r="S35" s="144"/>
      <c r="T35" s="144"/>
      <c r="U35" s="32"/>
      <c r="V35" s="32"/>
      <c r="W35" s="32"/>
      <c r="X35" s="32"/>
      <c r="Y35" s="32"/>
      <c r="Z35" s="32"/>
      <c r="AA35" s="32"/>
      <c r="AB35" s="32"/>
      <c r="AC35" s="32"/>
    </row>
    <row r="36" spans="1:29" x14ac:dyDescent="0.25">
      <c r="A36" s="145" t="s">
        <v>39</v>
      </c>
      <c r="B36" s="145"/>
      <c r="C36" s="145"/>
      <c r="D36" s="145"/>
      <c r="E36" s="145"/>
      <c r="F36" s="37"/>
      <c r="G36" s="37"/>
      <c r="H36" s="37"/>
      <c r="I36" s="37"/>
      <c r="J36" s="37"/>
      <c r="K36" s="37"/>
      <c r="L36" s="37"/>
      <c r="M36" s="37"/>
      <c r="N36" s="66"/>
      <c r="O36" s="66"/>
      <c r="P36" s="66"/>
      <c r="Q36" s="144" t="s">
        <v>42</v>
      </c>
      <c r="R36" s="144"/>
      <c r="S36" s="144"/>
      <c r="T36" s="144"/>
      <c r="U36" s="32"/>
      <c r="V36" s="32"/>
      <c r="W36" s="32"/>
      <c r="X36" s="32"/>
      <c r="Y36" s="32"/>
      <c r="Z36" s="32"/>
      <c r="AA36" s="32"/>
      <c r="AB36" s="32"/>
      <c r="AC36" s="32"/>
    </row>
    <row r="37" spans="1:29" x14ac:dyDescent="0.25">
      <c r="A37" s="66"/>
      <c r="B37" s="32"/>
      <c r="C37" s="32"/>
      <c r="D37" s="46"/>
      <c r="E37" s="32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</row>
    <row r="38" spans="1:29" x14ac:dyDescent="0.25">
      <c r="A38" s="47" t="s">
        <v>35</v>
      </c>
      <c r="B38" s="32"/>
      <c r="C38" s="32"/>
      <c r="D38" s="46"/>
      <c r="E38" s="32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</row>
    <row r="39" spans="1:29" x14ac:dyDescent="0.25">
      <c r="A39" s="66"/>
      <c r="B39" s="32"/>
      <c r="C39" s="32"/>
      <c r="D39" s="46"/>
      <c r="E39" s="32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0" spans="1:29" x14ac:dyDescent="0.25">
      <c r="A40" s="66"/>
      <c r="B40" s="32"/>
      <c r="C40" s="32"/>
      <c r="D40" s="46"/>
      <c r="E40" s="32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</row>
    <row r="41" spans="1:29" x14ac:dyDescent="0.25">
      <c r="A41" s="66"/>
      <c r="B41" s="32"/>
      <c r="C41" s="32"/>
      <c r="D41" s="46"/>
      <c r="E41" s="32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29" x14ac:dyDescent="0.25">
      <c r="A42" s="66"/>
      <c r="B42" s="32"/>
      <c r="C42" s="32"/>
      <c r="D42" s="46"/>
      <c r="E42" s="32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</row>
    <row r="43" spans="1:29" x14ac:dyDescent="0.25">
      <c r="A43" s="66"/>
      <c r="B43" s="32"/>
      <c r="C43" s="32"/>
      <c r="D43" s="46"/>
      <c r="E43" s="32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29" x14ac:dyDescent="0.25">
      <c r="A44" s="66"/>
      <c r="B44" s="32"/>
      <c r="C44" s="32"/>
      <c r="D44" s="46"/>
      <c r="E44" s="32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</row>
    <row r="45" spans="1:29" x14ac:dyDescent="0.25">
      <c r="A45" s="66"/>
      <c r="B45" s="32"/>
      <c r="C45" s="32"/>
      <c r="D45" s="46"/>
      <c r="E45" s="32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</row>
    <row r="46" spans="1:29" x14ac:dyDescent="0.25">
      <c r="A46" s="66"/>
      <c r="B46" s="32"/>
      <c r="C46" s="32"/>
      <c r="D46" s="46"/>
      <c r="E46" s="32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</row>
    <row r="47" spans="1:29" x14ac:dyDescent="0.25">
      <c r="A47" s="66"/>
      <c r="B47" s="32"/>
      <c r="C47" s="32"/>
      <c r="D47" s="46"/>
      <c r="E47" s="32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1:29" x14ac:dyDescent="0.25">
      <c r="A48" s="66"/>
      <c r="B48" s="32"/>
      <c r="C48" s="32"/>
      <c r="D48" s="46"/>
      <c r="E48" s="32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29" x14ac:dyDescent="0.25">
      <c r="A49" s="66"/>
      <c r="B49" s="32"/>
      <c r="C49" s="32"/>
      <c r="D49" s="46"/>
      <c r="E49" s="32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29" x14ac:dyDescent="0.25">
      <c r="A50" s="66"/>
      <c r="B50" s="32"/>
      <c r="C50" s="32"/>
      <c r="D50" s="46"/>
      <c r="E50" s="32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29" x14ac:dyDescent="0.25">
      <c r="A51" s="66"/>
      <c r="B51" s="32"/>
      <c r="C51" s="32"/>
      <c r="D51" s="46"/>
      <c r="E51" s="32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</row>
    <row r="52" spans="1:29" x14ac:dyDescent="0.25">
      <c r="B52" s="32"/>
      <c r="C52" s="32"/>
      <c r="D52" s="46"/>
      <c r="E52" s="32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</row>
    <row r="53" spans="1:29" x14ac:dyDescent="0.25">
      <c r="B53" s="32"/>
      <c r="C53" s="32"/>
      <c r="D53" s="46"/>
      <c r="E53" s="32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</row>
    <row r="54" spans="1:29" x14ac:dyDescent="0.25">
      <c r="B54" s="32"/>
      <c r="C54" s="32"/>
      <c r="D54" s="46"/>
      <c r="E54" s="32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</row>
    <row r="55" spans="1:29" x14ac:dyDescent="0.25">
      <c r="A55" s="48"/>
      <c r="B55" s="32"/>
      <c r="C55" s="32"/>
      <c r="D55" s="46"/>
      <c r="E55" s="32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</row>
    <row r="56" spans="1:29" x14ac:dyDescent="0.25">
      <c r="A56" s="48"/>
      <c r="B56" s="32"/>
      <c r="C56" s="32"/>
      <c r="D56" s="46"/>
      <c r="E56" s="32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x14ac:dyDescent="0.25">
      <c r="B57" s="32"/>
      <c r="C57" s="32"/>
      <c r="D57" s="46"/>
      <c r="E57" s="32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</row>
    <row r="58" spans="1:29" x14ac:dyDescent="0.25">
      <c r="B58" s="32"/>
      <c r="C58" s="32"/>
      <c r="D58" s="46"/>
      <c r="E58" s="32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</row>
    <row r="59" spans="1:29" x14ac:dyDescent="0.25">
      <c r="A59" s="49"/>
      <c r="B59" s="32"/>
      <c r="D59" s="46"/>
      <c r="E59" s="32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x14ac:dyDescent="0.25">
      <c r="A60" s="49"/>
      <c r="B60" s="32"/>
      <c r="C60" s="32"/>
      <c r="D60" s="46"/>
      <c r="E60" s="32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x14ac:dyDescent="0.25">
      <c r="B61" s="32"/>
      <c r="C61" s="32"/>
      <c r="D61" s="46"/>
      <c r="E61" s="3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9" x14ac:dyDescent="0.25">
      <c r="A62" s="50"/>
      <c r="B62" s="32"/>
      <c r="C62" s="32"/>
      <c r="D62" s="46"/>
      <c r="E62" s="3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</row>
    <row r="63" spans="1:29" x14ac:dyDescent="0.25">
      <c r="B63" s="32"/>
      <c r="C63" s="32"/>
      <c r="D63" s="46"/>
      <c r="E63" s="3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</row>
    <row r="64" spans="1:29" x14ac:dyDescent="0.25">
      <c r="A64" s="51"/>
      <c r="B64" s="32"/>
      <c r="C64" s="32"/>
      <c r="D64" s="46"/>
      <c r="E64" s="3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</row>
    <row r="65" spans="1:29" x14ac:dyDescent="0.25">
      <c r="B65" s="52"/>
      <c r="C65" s="52"/>
      <c r="D65" s="53"/>
      <c r="E65" s="52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</row>
    <row r="66" spans="1:29" x14ac:dyDescent="0.25">
      <c r="B66" s="54"/>
      <c r="C66" s="54"/>
      <c r="D66" s="55"/>
      <c r="E66" s="54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4"/>
      <c r="S66" s="54"/>
      <c r="T66" s="54"/>
      <c r="U66" s="54"/>
      <c r="V66" s="54"/>
      <c r="W66" s="54"/>
      <c r="X66" s="52"/>
      <c r="Y66" s="52"/>
      <c r="Z66" s="52"/>
      <c r="AA66" s="52"/>
      <c r="AB66" s="52"/>
      <c r="AC66" s="52"/>
    </row>
    <row r="67" spans="1:29" x14ac:dyDescent="0.25">
      <c r="B67" s="54"/>
      <c r="C67" s="54"/>
      <c r="D67" s="55"/>
      <c r="E67" s="54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4"/>
      <c r="S67" s="54"/>
      <c r="T67" s="54"/>
      <c r="U67" s="54"/>
      <c r="V67" s="54"/>
      <c r="W67" s="54"/>
      <c r="X67" s="52"/>
      <c r="Y67" s="52"/>
      <c r="Z67" s="52"/>
      <c r="AA67" s="52"/>
      <c r="AB67" s="52"/>
      <c r="AC67" s="52"/>
    </row>
    <row r="68" spans="1:29" x14ac:dyDescent="0.25">
      <c r="A68" s="54"/>
      <c r="B68" s="54"/>
      <c r="C68" s="54"/>
      <c r="D68" s="55"/>
      <c r="E68" s="54"/>
      <c r="F68" s="56"/>
      <c r="G68" s="56"/>
      <c r="H68" s="57"/>
      <c r="I68" s="56"/>
      <c r="J68" s="56"/>
      <c r="K68" s="56"/>
      <c r="L68" s="56"/>
      <c r="M68" s="56"/>
      <c r="N68" s="56"/>
      <c r="O68" s="56"/>
      <c r="P68" s="56"/>
      <c r="Q68" s="56"/>
      <c r="R68" s="54"/>
      <c r="S68" s="54"/>
      <c r="T68" s="54"/>
      <c r="U68" s="54"/>
      <c r="V68" s="54"/>
      <c r="W68" s="54"/>
      <c r="X68" s="52"/>
      <c r="Y68" s="52"/>
      <c r="Z68" s="52"/>
      <c r="AA68" s="52"/>
      <c r="AB68" s="52"/>
      <c r="AC68" s="52"/>
    </row>
    <row r="69" spans="1:29" x14ac:dyDescent="0.25">
      <c r="A69" s="54"/>
      <c r="B69" s="54"/>
      <c r="C69" s="54"/>
      <c r="D69" s="55"/>
      <c r="E69" s="54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4"/>
      <c r="S69" s="54"/>
      <c r="T69" s="54"/>
      <c r="U69" s="54"/>
      <c r="V69" s="54"/>
      <c r="W69" s="54"/>
      <c r="X69" s="52"/>
      <c r="Y69" s="52"/>
      <c r="Z69" s="52"/>
      <c r="AA69" s="52"/>
      <c r="AB69" s="52"/>
      <c r="AC69" s="52"/>
    </row>
    <row r="70" spans="1:29" x14ac:dyDescent="0.25">
      <c r="A70" s="58"/>
      <c r="B70" s="58"/>
      <c r="C70" s="58"/>
      <c r="D70" s="59"/>
      <c r="E70" s="58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8"/>
      <c r="S70" s="58"/>
      <c r="T70" s="58"/>
      <c r="U70" s="58"/>
      <c r="V70" s="58"/>
      <c r="W70" s="58"/>
      <c r="X70" s="52"/>
      <c r="Y70" s="52"/>
      <c r="Z70" s="52"/>
      <c r="AA70" s="52"/>
      <c r="AB70" s="52"/>
      <c r="AC70" s="52"/>
    </row>
    <row r="71" spans="1:29" x14ac:dyDescent="0.25">
      <c r="A71" s="58"/>
      <c r="B71" s="60"/>
      <c r="C71" s="58"/>
      <c r="D71" s="59"/>
      <c r="E71" s="58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8"/>
      <c r="S71" s="58"/>
      <c r="T71" s="58"/>
      <c r="U71" s="58"/>
      <c r="V71" s="58"/>
      <c r="W71" s="58"/>
      <c r="X71" s="52"/>
      <c r="Y71" s="52"/>
      <c r="Z71" s="52"/>
      <c r="AA71" s="52"/>
      <c r="AB71" s="52"/>
      <c r="AC71" s="52"/>
    </row>
    <row r="72" spans="1:29" x14ac:dyDescent="0.25">
      <c r="A72" s="58"/>
      <c r="B72" s="58"/>
      <c r="C72" s="58"/>
      <c r="D72" s="59"/>
      <c r="E72" s="58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8"/>
      <c r="S72" s="58"/>
      <c r="T72" s="58"/>
      <c r="U72" s="58"/>
      <c r="V72" s="58"/>
      <c r="W72" s="58"/>
      <c r="X72" s="52"/>
      <c r="Y72" s="52"/>
      <c r="Z72" s="52"/>
      <c r="AA72" s="52"/>
      <c r="AB72" s="52"/>
      <c r="AC72" s="52"/>
    </row>
    <row r="73" spans="1:29" x14ac:dyDescent="0.25">
      <c r="A73" s="54"/>
      <c r="B73" s="54"/>
      <c r="C73" s="54"/>
      <c r="D73" s="55"/>
      <c r="E73" s="54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4"/>
      <c r="S73" s="54"/>
      <c r="T73" s="54"/>
      <c r="U73" s="54"/>
      <c r="V73" s="54"/>
      <c r="W73" s="54"/>
      <c r="X73" s="52"/>
      <c r="Y73" s="52"/>
      <c r="Z73" s="52"/>
      <c r="AA73" s="52"/>
      <c r="AB73" s="52"/>
      <c r="AC73" s="52"/>
    </row>
    <row r="74" spans="1:29" x14ac:dyDescent="0.25">
      <c r="A74" s="5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56"/>
      <c r="S74" s="146"/>
      <c r="T74" s="146"/>
      <c r="U74" s="146"/>
      <c r="V74" s="146"/>
      <c r="W74" s="56"/>
      <c r="X74" s="52"/>
      <c r="Y74" s="52"/>
      <c r="Z74" s="52"/>
      <c r="AA74" s="52"/>
      <c r="AB74" s="52"/>
      <c r="AC74" s="52"/>
    </row>
    <row r="75" spans="1:29" x14ac:dyDescent="0.2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52"/>
      <c r="Y75" s="52"/>
      <c r="Z75" s="52"/>
      <c r="AA75" s="52"/>
      <c r="AB75" s="52"/>
      <c r="AC75" s="52"/>
    </row>
    <row r="76" spans="1:29" x14ac:dyDescent="0.25">
      <c r="A76" s="20"/>
      <c r="B76" s="141"/>
      <c r="C76" s="142"/>
      <c r="D76" s="142"/>
      <c r="E76" s="142"/>
      <c r="F76" s="141"/>
      <c r="G76" s="142"/>
      <c r="H76" s="142"/>
      <c r="I76" s="142"/>
      <c r="J76" s="141"/>
      <c r="K76" s="142"/>
      <c r="L76" s="142"/>
      <c r="M76" s="142"/>
      <c r="N76" s="141"/>
      <c r="O76" s="142"/>
      <c r="P76" s="142"/>
      <c r="Q76" s="142"/>
      <c r="R76" s="20"/>
      <c r="S76" s="141"/>
      <c r="T76" s="142"/>
      <c r="U76" s="142"/>
      <c r="V76" s="142"/>
      <c r="W76" s="21"/>
      <c r="X76" s="52"/>
      <c r="Y76" s="52"/>
      <c r="Z76" s="52"/>
      <c r="AA76" s="52"/>
      <c r="AB76" s="52"/>
      <c r="AC76" s="52"/>
    </row>
    <row r="77" spans="1:29" x14ac:dyDescent="0.25">
      <c r="A77" s="20"/>
      <c r="B77" s="21"/>
      <c r="C77" s="22"/>
      <c r="D77" s="23"/>
      <c r="E77" s="22"/>
      <c r="F77" s="21"/>
      <c r="G77" s="22"/>
      <c r="H77" s="22"/>
      <c r="I77" s="22"/>
      <c r="J77" s="21"/>
      <c r="K77" s="22"/>
      <c r="L77" s="22"/>
      <c r="M77" s="22"/>
      <c r="N77" s="21"/>
      <c r="O77" s="22"/>
      <c r="P77" s="22"/>
      <c r="Q77" s="22"/>
      <c r="R77" s="20"/>
      <c r="S77" s="21"/>
      <c r="T77" s="22"/>
      <c r="U77" s="22"/>
      <c r="V77" s="22"/>
      <c r="W77" s="21"/>
      <c r="X77" s="52"/>
      <c r="Y77" s="52"/>
      <c r="Z77" s="52"/>
      <c r="AA77" s="52"/>
      <c r="AB77" s="52"/>
      <c r="AC77" s="52"/>
    </row>
    <row r="78" spans="1:29" x14ac:dyDescent="0.25">
      <c r="A78" s="57"/>
      <c r="B78" s="44"/>
      <c r="C78" s="44"/>
      <c r="D78" s="62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62"/>
      <c r="X78" s="52"/>
      <c r="Y78" s="52"/>
      <c r="Z78" s="52"/>
      <c r="AA78" s="52"/>
      <c r="AB78" s="52"/>
      <c r="AC78" s="52"/>
    </row>
    <row r="79" spans="1:29" x14ac:dyDescent="0.25">
      <c r="A79" s="57"/>
      <c r="B79" s="44"/>
      <c r="C79" s="44"/>
      <c r="D79" s="62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61"/>
      <c r="X79" s="52"/>
      <c r="Y79" s="52"/>
      <c r="Z79" s="52"/>
      <c r="AA79" s="52"/>
      <c r="AB79" s="52"/>
      <c r="AC79" s="52"/>
    </row>
    <row r="80" spans="1:29" x14ac:dyDescent="0.25">
      <c r="A80" s="57"/>
      <c r="B80" s="44"/>
      <c r="C80" s="44"/>
      <c r="D80" s="62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62"/>
      <c r="X80" s="52"/>
      <c r="Y80" s="52"/>
      <c r="Z80" s="52"/>
      <c r="AA80" s="52"/>
      <c r="AB80" s="52"/>
      <c r="AC80" s="52"/>
    </row>
    <row r="81" spans="1:29" x14ac:dyDescent="0.25">
      <c r="A81" s="57"/>
      <c r="B81" s="44"/>
      <c r="C81" s="44"/>
      <c r="D81" s="62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61"/>
      <c r="X81" s="52"/>
      <c r="Y81" s="52"/>
      <c r="Z81" s="52"/>
      <c r="AA81" s="52"/>
      <c r="AB81" s="52"/>
      <c r="AC81" s="52"/>
    </row>
    <row r="82" spans="1:29" x14ac:dyDescent="0.25">
      <c r="A82" s="57"/>
      <c r="B82" s="44"/>
      <c r="C82" s="44"/>
      <c r="D82" s="62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62"/>
      <c r="X82" s="52"/>
      <c r="Y82" s="52"/>
      <c r="Z82" s="52"/>
      <c r="AA82" s="52"/>
      <c r="AB82" s="52"/>
      <c r="AC82" s="52"/>
    </row>
    <row r="83" spans="1:29" x14ac:dyDescent="0.25">
      <c r="A83" s="57"/>
      <c r="B83" s="44"/>
      <c r="C83" s="44"/>
      <c r="D83" s="62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61"/>
      <c r="X83" s="52"/>
      <c r="Y83" s="52"/>
      <c r="Z83" s="52"/>
      <c r="AA83" s="52"/>
      <c r="AB83" s="52"/>
      <c r="AC83" s="52"/>
    </row>
    <row r="84" spans="1:29" x14ac:dyDescent="0.25">
      <c r="A84" s="57"/>
      <c r="B84" s="44"/>
      <c r="C84" s="44"/>
      <c r="D84" s="62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62"/>
      <c r="X84" s="52"/>
      <c r="Y84" s="52"/>
      <c r="Z84" s="52"/>
      <c r="AA84" s="52"/>
      <c r="AB84" s="52"/>
      <c r="AC84" s="52"/>
    </row>
    <row r="85" spans="1:29" x14ac:dyDescent="0.25">
      <c r="A85" s="57"/>
      <c r="B85" s="44"/>
      <c r="C85" s="44"/>
      <c r="D85" s="62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62"/>
      <c r="X85" s="52"/>
      <c r="Y85" s="52"/>
      <c r="Z85" s="52"/>
      <c r="AA85" s="52"/>
      <c r="AB85" s="52"/>
      <c r="AC85" s="52"/>
    </row>
    <row r="86" spans="1:29" x14ac:dyDescent="0.25">
      <c r="A86" s="63"/>
      <c r="B86" s="44"/>
      <c r="C86" s="44"/>
      <c r="D86" s="62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62"/>
      <c r="X86" s="52"/>
      <c r="Y86" s="52"/>
      <c r="Z86" s="52"/>
      <c r="AA86" s="52"/>
      <c r="AB86" s="52"/>
      <c r="AC86" s="52"/>
    </row>
    <row r="87" spans="1:29" x14ac:dyDescent="0.25">
      <c r="A87" s="63"/>
      <c r="B87" s="44"/>
      <c r="C87" s="44"/>
      <c r="D87" s="62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62"/>
      <c r="X87" s="52"/>
      <c r="Y87" s="52"/>
      <c r="Z87" s="52"/>
      <c r="AA87" s="52"/>
      <c r="AB87" s="52"/>
      <c r="AC87" s="52"/>
    </row>
    <row r="88" spans="1:29" x14ac:dyDescent="0.25">
      <c r="A88" s="57"/>
      <c r="B88" s="44"/>
      <c r="C88" s="44"/>
      <c r="D88" s="62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62"/>
      <c r="X88" s="52"/>
      <c r="Y88" s="52"/>
      <c r="Z88" s="52"/>
      <c r="AA88" s="52"/>
      <c r="AB88" s="52"/>
      <c r="AC88" s="52"/>
    </row>
    <row r="89" spans="1:29" x14ac:dyDescent="0.25">
      <c r="A89" s="56"/>
      <c r="B89" s="44"/>
      <c r="C89" s="44"/>
      <c r="D89" s="62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52"/>
      <c r="Y89" s="52"/>
      <c r="Z89" s="52"/>
      <c r="AA89" s="52"/>
      <c r="AB89" s="52"/>
      <c r="AC89" s="52"/>
    </row>
    <row r="90" spans="1:29" x14ac:dyDescent="0.25">
      <c r="A90" s="56"/>
      <c r="B90" s="44"/>
      <c r="C90" s="44"/>
      <c r="D90" s="62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52"/>
      <c r="Y90" s="52"/>
      <c r="Z90" s="52"/>
      <c r="AA90" s="52"/>
      <c r="AB90" s="52"/>
      <c r="AC90" s="52"/>
    </row>
    <row r="91" spans="1:29" x14ac:dyDescent="0.25">
      <c r="A91" s="54"/>
      <c r="B91" s="52"/>
      <c r="C91" s="52"/>
      <c r="D91" s="53"/>
      <c r="E91" s="52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</row>
    <row r="92" spans="1:29" x14ac:dyDescent="0.25">
      <c r="A92" s="54"/>
      <c r="B92" s="54"/>
      <c r="C92" s="52"/>
      <c r="D92" s="53"/>
      <c r="E92" s="52"/>
      <c r="F92" s="44"/>
      <c r="G92" s="44"/>
      <c r="H92" s="44"/>
      <c r="I92" s="44"/>
      <c r="J92" s="44"/>
      <c r="K92" s="44"/>
      <c r="L92" s="44"/>
      <c r="M92" s="44"/>
      <c r="N92" s="56"/>
      <c r="O92" s="56"/>
      <c r="P92" s="56"/>
      <c r="Q92" s="44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</row>
    <row r="93" spans="1:29" x14ac:dyDescent="0.25">
      <c r="A93" s="54"/>
      <c r="B93" s="54"/>
      <c r="C93" s="52"/>
      <c r="D93" s="53"/>
      <c r="E93" s="52"/>
      <c r="F93" s="44"/>
      <c r="G93" s="44"/>
      <c r="H93" s="44"/>
      <c r="I93" s="44"/>
      <c r="J93" s="44"/>
      <c r="K93" s="44"/>
      <c r="L93" s="44"/>
      <c r="M93" s="44"/>
      <c r="N93" s="56"/>
      <c r="O93" s="56"/>
      <c r="P93" s="56"/>
      <c r="Q93" s="44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</row>
    <row r="94" spans="1:29" x14ac:dyDescent="0.25">
      <c r="A94" s="54"/>
      <c r="B94" s="54"/>
      <c r="C94" s="52"/>
      <c r="D94" s="53"/>
      <c r="E94" s="52"/>
      <c r="F94" s="44"/>
      <c r="G94" s="44"/>
      <c r="H94" s="44"/>
      <c r="I94" s="44"/>
      <c r="J94" s="44"/>
      <c r="K94" s="44"/>
      <c r="L94" s="44"/>
      <c r="M94" s="44"/>
      <c r="N94" s="56"/>
      <c r="O94" s="56"/>
      <c r="P94" s="56"/>
      <c r="Q94" s="44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</row>
    <row r="95" spans="1:29" x14ac:dyDescent="0.25">
      <c r="A95" s="54"/>
      <c r="B95" s="54"/>
      <c r="C95" s="52"/>
      <c r="D95" s="53"/>
      <c r="E95" s="52"/>
      <c r="F95" s="44"/>
      <c r="G95" s="44"/>
      <c r="H95" s="44"/>
      <c r="I95" s="44"/>
      <c r="J95" s="44"/>
      <c r="K95" s="44"/>
      <c r="L95" s="44"/>
      <c r="M95" s="44"/>
      <c r="N95" s="56"/>
      <c r="O95" s="56"/>
      <c r="P95" s="56"/>
      <c r="Q95" s="44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</row>
    <row r="96" spans="1:29" x14ac:dyDescent="0.25">
      <c r="A96" s="54"/>
      <c r="B96" s="54"/>
      <c r="C96" s="52"/>
      <c r="D96" s="53"/>
      <c r="E96" s="52"/>
      <c r="F96" s="44"/>
      <c r="G96" s="44"/>
      <c r="H96" s="44"/>
      <c r="I96" s="44"/>
      <c r="J96" s="44"/>
      <c r="K96" s="44"/>
      <c r="L96" s="44"/>
      <c r="M96" s="44"/>
      <c r="N96" s="56"/>
      <c r="O96" s="56"/>
      <c r="P96" s="56"/>
      <c r="Q96" s="44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</row>
    <row r="97" spans="1:29" x14ac:dyDescent="0.25">
      <c r="A97" s="54"/>
      <c r="B97" s="52"/>
      <c r="C97" s="52"/>
      <c r="D97" s="53"/>
      <c r="E97" s="52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</row>
    <row r="98" spans="1:29" x14ac:dyDescent="0.25">
      <c r="A98" s="54"/>
      <c r="B98" s="52"/>
      <c r="C98" s="52"/>
      <c r="D98" s="53"/>
      <c r="E98" s="52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</row>
    <row r="99" spans="1:29" x14ac:dyDescent="0.25">
      <c r="A99" s="54"/>
      <c r="B99" s="52"/>
      <c r="C99" s="52"/>
      <c r="D99" s="53"/>
      <c r="E99" s="52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</row>
    <row r="100" spans="1:29" x14ac:dyDescent="0.25">
      <c r="B100" s="52"/>
      <c r="C100" s="52"/>
      <c r="D100" s="53"/>
      <c r="E100" s="5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</row>
    <row r="101" spans="1:29" x14ac:dyDescent="0.25">
      <c r="B101" s="52"/>
      <c r="C101" s="52"/>
      <c r="D101" s="53"/>
      <c r="E101" s="52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</row>
    <row r="102" spans="1:29" x14ac:dyDescent="0.25">
      <c r="B102" s="52"/>
      <c r="C102" s="52"/>
      <c r="D102" s="53"/>
      <c r="E102" s="52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</row>
    <row r="103" spans="1:29" x14ac:dyDescent="0.25">
      <c r="B103" s="52"/>
      <c r="C103" s="52"/>
      <c r="D103" s="53"/>
      <c r="E103" s="52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</row>
    <row r="104" spans="1:29" x14ac:dyDescent="0.25">
      <c r="B104" s="52"/>
      <c r="C104" s="52"/>
      <c r="D104" s="53"/>
      <c r="E104" s="52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</row>
    <row r="105" spans="1:29" x14ac:dyDescent="0.25">
      <c r="B105" s="52"/>
      <c r="C105" s="52"/>
      <c r="D105" s="53"/>
      <c r="E105" s="52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</row>
    <row r="106" spans="1:29" x14ac:dyDescent="0.25">
      <c r="B106" s="52"/>
      <c r="C106" s="52"/>
      <c r="D106" s="53"/>
      <c r="E106" s="52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</row>
    <row r="107" spans="1:29" x14ac:dyDescent="0.25">
      <c r="B107" s="52"/>
      <c r="C107" s="52"/>
      <c r="D107" s="53"/>
      <c r="E107" s="52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</row>
    <row r="108" spans="1:29" x14ac:dyDescent="0.25">
      <c r="B108" s="52"/>
      <c r="C108" s="52"/>
      <c r="D108" s="53"/>
      <c r="E108" s="52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</row>
    <row r="109" spans="1:29" x14ac:dyDescent="0.25">
      <c r="B109" s="52"/>
      <c r="C109" s="52"/>
      <c r="D109" s="53"/>
      <c r="E109" s="52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</row>
    <row r="110" spans="1:29" x14ac:dyDescent="0.25">
      <c r="B110" s="52"/>
      <c r="C110" s="52"/>
      <c r="D110" s="53"/>
      <c r="E110" s="52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</row>
    <row r="111" spans="1:29" x14ac:dyDescent="0.25">
      <c r="B111" s="52"/>
      <c r="C111" s="52"/>
      <c r="D111" s="53"/>
      <c r="E111" s="52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</row>
    <row r="112" spans="1:29" x14ac:dyDescent="0.25">
      <c r="B112" s="52"/>
      <c r="C112" s="52"/>
      <c r="D112" s="53"/>
      <c r="E112" s="52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</row>
    <row r="113" spans="2:29" x14ac:dyDescent="0.25">
      <c r="B113" s="52"/>
      <c r="C113" s="52"/>
      <c r="D113" s="53"/>
      <c r="E113" s="52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</row>
    <row r="114" spans="2:29" x14ac:dyDescent="0.25">
      <c r="B114" s="54"/>
      <c r="C114" s="54"/>
      <c r="D114" s="55"/>
      <c r="E114" s="54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</row>
    <row r="115" spans="2:29" x14ac:dyDescent="0.25">
      <c r="B115" s="54"/>
      <c r="C115" s="54"/>
      <c r="D115" s="55"/>
      <c r="E115" s="54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</row>
    <row r="116" spans="2:29" x14ac:dyDescent="0.25"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</row>
    <row r="117" spans="2:29" x14ac:dyDescent="0.25"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</row>
    <row r="118" spans="2:29" x14ac:dyDescent="0.25"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</row>
    <row r="119" spans="2:29" x14ac:dyDescent="0.25"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</row>
    <row r="120" spans="2:29" x14ac:dyDescent="0.25"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</row>
    <row r="121" spans="2:29" x14ac:dyDescent="0.25"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</row>
    <row r="122" spans="2:29" x14ac:dyDescent="0.25"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</row>
    <row r="123" spans="2:29" x14ac:dyDescent="0.25"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</row>
    <row r="124" spans="2:29" x14ac:dyDescent="0.25"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</row>
    <row r="125" spans="2:29" x14ac:dyDescent="0.25"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</row>
    <row r="126" spans="2:29" x14ac:dyDescent="0.25"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</row>
    <row r="127" spans="2:29" x14ac:dyDescent="0.25"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</row>
    <row r="128" spans="2:29" x14ac:dyDescent="0.25"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</row>
    <row r="129" spans="6:17" x14ac:dyDescent="0.25"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</row>
    <row r="130" spans="6:17" x14ac:dyDescent="0.25"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</row>
    <row r="131" spans="6:17" x14ac:dyDescent="0.25"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</row>
    <row r="132" spans="6:17" x14ac:dyDescent="0.25"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</row>
    <row r="133" spans="6:17" x14ac:dyDescent="0.25"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</row>
    <row r="134" spans="6:17" x14ac:dyDescent="0.25"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</row>
    <row r="135" spans="6:17" x14ac:dyDescent="0.25"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</row>
    <row r="136" spans="6:17" x14ac:dyDescent="0.25"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</row>
    <row r="137" spans="6:17" x14ac:dyDescent="0.25"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</row>
    <row r="138" spans="6:17" x14ac:dyDescent="0.25"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</row>
    <row r="139" spans="6:17" x14ac:dyDescent="0.25"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</row>
    <row r="140" spans="6:17" x14ac:dyDescent="0.25"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</row>
    <row r="141" spans="6:17" x14ac:dyDescent="0.25"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</row>
    <row r="142" spans="6:17" x14ac:dyDescent="0.25"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</row>
    <row r="143" spans="6:17" x14ac:dyDescent="0.25"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</row>
    <row r="144" spans="6:17" x14ac:dyDescent="0.25"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</row>
    <row r="145" spans="6:17" x14ac:dyDescent="0.25"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</row>
    <row r="146" spans="6:17" x14ac:dyDescent="0.25"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</row>
    <row r="147" spans="6:17" x14ac:dyDescent="0.25"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</row>
    <row r="148" spans="6:17" x14ac:dyDescent="0.25"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</row>
    <row r="149" spans="6:17" x14ac:dyDescent="0.25"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</row>
    <row r="150" spans="6:17" x14ac:dyDescent="0.25"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</row>
    <row r="151" spans="6:17" x14ac:dyDescent="0.25"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</row>
    <row r="152" spans="6:17" x14ac:dyDescent="0.25"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</row>
    <row r="153" spans="6:17" x14ac:dyDescent="0.25"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</row>
    <row r="154" spans="6:17" x14ac:dyDescent="0.25"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</row>
    <row r="155" spans="6:17" x14ac:dyDescent="0.25"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</row>
    <row r="156" spans="6:17" x14ac:dyDescent="0.25"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</row>
    <row r="157" spans="6:17" x14ac:dyDescent="0.25"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</row>
    <row r="158" spans="6:17" x14ac:dyDescent="0.25"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</row>
    <row r="159" spans="6:17" x14ac:dyDescent="0.25"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</row>
    <row r="160" spans="6:17" x14ac:dyDescent="0.25"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</row>
    <row r="161" spans="6:17" x14ac:dyDescent="0.25"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</row>
    <row r="162" spans="6:17" x14ac:dyDescent="0.25"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</row>
    <row r="163" spans="6:17" x14ac:dyDescent="0.25"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</row>
    <row r="164" spans="6:17" x14ac:dyDescent="0.25"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</row>
    <row r="165" spans="6:17" x14ac:dyDescent="0.25"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</row>
    <row r="166" spans="6:17" x14ac:dyDescent="0.25"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</row>
    <row r="167" spans="6:17" x14ac:dyDescent="0.25"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</row>
    <row r="168" spans="6:17" x14ac:dyDescent="0.25"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</row>
    <row r="169" spans="6:17" x14ac:dyDescent="0.25"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</row>
    <row r="170" spans="6:17" x14ac:dyDescent="0.25"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</row>
    <row r="171" spans="6:17" x14ac:dyDescent="0.25"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</row>
    <row r="172" spans="6:17" x14ac:dyDescent="0.25"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</row>
    <row r="173" spans="6:17" x14ac:dyDescent="0.25"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</row>
    <row r="174" spans="6:17" x14ac:dyDescent="0.25"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</row>
    <row r="175" spans="6:17" x14ac:dyDescent="0.25"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</row>
    <row r="176" spans="6:17" x14ac:dyDescent="0.25"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</row>
    <row r="177" spans="6:17" x14ac:dyDescent="0.25"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</row>
    <row r="178" spans="6:17" x14ac:dyDescent="0.25"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</row>
    <row r="179" spans="6:17" x14ac:dyDescent="0.25"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</row>
    <row r="180" spans="6:17" x14ac:dyDescent="0.25"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</row>
    <row r="181" spans="6:17" x14ac:dyDescent="0.25"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</row>
    <row r="182" spans="6:17" x14ac:dyDescent="0.25"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</row>
    <row r="183" spans="6:17" x14ac:dyDescent="0.25"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</row>
    <row r="184" spans="6:17" x14ac:dyDescent="0.25"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</row>
    <row r="185" spans="6:17" x14ac:dyDescent="0.25"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</row>
    <row r="186" spans="6:17" x14ac:dyDescent="0.25"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</row>
    <row r="187" spans="6:17" x14ac:dyDescent="0.25"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6:17" x14ac:dyDescent="0.25"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6:17" x14ac:dyDescent="0.25"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</row>
    <row r="190" spans="6:17" x14ac:dyDescent="0.25"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</row>
    <row r="191" spans="6:17" x14ac:dyDescent="0.25"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</row>
    <row r="192" spans="6:17" x14ac:dyDescent="0.25"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</row>
    <row r="193" spans="6:17" x14ac:dyDescent="0.25"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</row>
    <row r="194" spans="6:17" x14ac:dyDescent="0.25"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</row>
    <row r="195" spans="6:17" x14ac:dyDescent="0.25"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</row>
    <row r="196" spans="6:17" x14ac:dyDescent="0.25"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6:17" x14ac:dyDescent="0.25"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6:17" x14ac:dyDescent="0.25"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</row>
    <row r="199" spans="6:17" x14ac:dyDescent="0.25"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</row>
    <row r="200" spans="6:17" x14ac:dyDescent="0.25"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</row>
    <row r="201" spans="6:17" x14ac:dyDescent="0.25"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</row>
    <row r="202" spans="6:17" x14ac:dyDescent="0.25"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</row>
    <row r="203" spans="6:17" x14ac:dyDescent="0.25"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</row>
    <row r="204" spans="6:17" x14ac:dyDescent="0.25"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</row>
    <row r="205" spans="6:17" x14ac:dyDescent="0.25"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</row>
    <row r="206" spans="6:17" x14ac:dyDescent="0.25"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</row>
    <row r="207" spans="6:17" x14ac:dyDescent="0.25"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</row>
    <row r="208" spans="6:17" x14ac:dyDescent="0.25"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</row>
    <row r="209" spans="6:17" x14ac:dyDescent="0.25"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</row>
    <row r="210" spans="6:17" x14ac:dyDescent="0.25"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</row>
    <row r="211" spans="6:17" x14ac:dyDescent="0.25"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</row>
    <row r="212" spans="6:17" x14ac:dyDescent="0.25"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</row>
    <row r="213" spans="6:17" x14ac:dyDescent="0.25"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</row>
    <row r="214" spans="6:17" x14ac:dyDescent="0.25"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</row>
    <row r="215" spans="6:17" x14ac:dyDescent="0.25"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</row>
    <row r="216" spans="6:17" x14ac:dyDescent="0.25"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</row>
    <row r="217" spans="6:17" x14ac:dyDescent="0.25"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</row>
    <row r="218" spans="6:17" x14ac:dyDescent="0.25"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</row>
    <row r="219" spans="6:17" x14ac:dyDescent="0.25"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</row>
    <row r="220" spans="6:17" x14ac:dyDescent="0.25"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</row>
    <row r="221" spans="6:17" x14ac:dyDescent="0.25"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</row>
    <row r="222" spans="6:17" x14ac:dyDescent="0.25"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</row>
    <row r="223" spans="6:17" x14ac:dyDescent="0.25"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</row>
    <row r="224" spans="6:17" x14ac:dyDescent="0.25"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</row>
    <row r="225" spans="6:17" x14ac:dyDescent="0.25"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</row>
    <row r="226" spans="6:17" x14ac:dyDescent="0.25"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</row>
    <row r="227" spans="6:17" x14ac:dyDescent="0.25"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</row>
    <row r="228" spans="6:17" x14ac:dyDescent="0.25"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</row>
    <row r="229" spans="6:17" x14ac:dyDescent="0.25"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</row>
    <row r="230" spans="6:17" x14ac:dyDescent="0.25"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</row>
    <row r="231" spans="6:17" x14ac:dyDescent="0.25"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</row>
    <row r="232" spans="6:17" x14ac:dyDescent="0.25"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</row>
    <row r="233" spans="6:17" x14ac:dyDescent="0.25"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</row>
    <row r="234" spans="6:17" x14ac:dyDescent="0.25"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</row>
    <row r="235" spans="6:17" x14ac:dyDescent="0.25"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</row>
    <row r="236" spans="6:17" x14ac:dyDescent="0.25"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</row>
    <row r="237" spans="6:17" x14ac:dyDescent="0.25"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</row>
    <row r="238" spans="6:17" x14ac:dyDescent="0.25"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</row>
    <row r="239" spans="6:17" x14ac:dyDescent="0.25"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</row>
    <row r="240" spans="6:17" x14ac:dyDescent="0.25"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</row>
    <row r="241" spans="6:17" x14ac:dyDescent="0.25"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</row>
    <row r="242" spans="6:17" x14ac:dyDescent="0.25"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</row>
    <row r="243" spans="6:17" x14ac:dyDescent="0.25"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</row>
    <row r="244" spans="6:17" x14ac:dyDescent="0.25"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</row>
    <row r="245" spans="6:17" x14ac:dyDescent="0.25"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</row>
    <row r="246" spans="6:17" x14ac:dyDescent="0.25"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</row>
    <row r="247" spans="6:17" x14ac:dyDescent="0.25"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</row>
    <row r="248" spans="6:17" x14ac:dyDescent="0.25"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</row>
    <row r="249" spans="6:17" x14ac:dyDescent="0.25"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</row>
    <row r="250" spans="6:17" x14ac:dyDescent="0.25"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</row>
    <row r="251" spans="6:17" x14ac:dyDescent="0.25"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</row>
    <row r="252" spans="6:17" x14ac:dyDescent="0.25"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</row>
    <row r="253" spans="6:17" x14ac:dyDescent="0.25"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</row>
  </sheetData>
  <mergeCells count="28">
    <mergeCell ref="B34:D34"/>
    <mergeCell ref="Q34:T34"/>
    <mergeCell ref="A2:V2"/>
    <mergeCell ref="A3:V3"/>
    <mergeCell ref="B10:E10"/>
    <mergeCell ref="F10:I10"/>
    <mergeCell ref="J10:M10"/>
    <mergeCell ref="N10:Q10"/>
    <mergeCell ref="S10:V10"/>
    <mergeCell ref="B12:E12"/>
    <mergeCell ref="F12:I12"/>
    <mergeCell ref="J12:M12"/>
    <mergeCell ref="N12:Q12"/>
    <mergeCell ref="S12:V12"/>
    <mergeCell ref="B35:D35"/>
    <mergeCell ref="Q35:T35"/>
    <mergeCell ref="A36:E36"/>
    <mergeCell ref="Q36:T36"/>
    <mergeCell ref="B74:E74"/>
    <mergeCell ref="F74:I74"/>
    <mergeCell ref="J74:M74"/>
    <mergeCell ref="N74:Q74"/>
    <mergeCell ref="S74:V74"/>
    <mergeCell ref="B76:E76"/>
    <mergeCell ref="F76:I76"/>
    <mergeCell ref="J76:M76"/>
    <mergeCell ref="N76:Q76"/>
    <mergeCell ref="S76:V76"/>
  </mergeCells>
  <pageMargins left="0.3" right="0.3" top="0.75" bottom="0.75" header="0.3" footer="0.3"/>
  <pageSetup paperSize="1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CY 2010-COR</vt:lpstr>
      <vt:lpstr>CY 2010-TLP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azure</cp:lastModifiedBy>
  <cp:lastPrinted>2013-05-24T05:43:20Z</cp:lastPrinted>
  <dcterms:created xsi:type="dcterms:W3CDTF">2013-04-17T07:54:50Z</dcterms:created>
  <dcterms:modified xsi:type="dcterms:W3CDTF">2014-02-05T10:18:07Z</dcterms:modified>
</cp:coreProperties>
</file>